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codeName="ThisWorkbook"/>
  <bookViews>
    <workbookView xWindow="0" yWindow="0" windowWidth="23040" windowHeight="9435"/>
  </bookViews>
  <sheets>
    <sheet name="高新区一般公共预算" sheetId="3" r:id="rId1"/>
    <sheet name="支出明细表" sheetId="5" r:id="rId2"/>
    <sheet name="高新区政府性基金预算" sheetId="4" r:id="rId3"/>
  </sheets>
  <definedNames>
    <definedName name="_xlnm.Print_Area" localSheetId="0">高新区一般公共预算!$A$1:$J$40</definedName>
    <definedName name="_xlnm.Print_Area" localSheetId="2">高新区政府性基金预算!$A$1:$D$24</definedName>
    <definedName name="_xlnm.Print_Area">#N/A</definedName>
    <definedName name="_xlnm.Print_Titles" hidden="1">#N/A</definedName>
  </definedNames>
  <calcPr calcId="125725"/>
</workbook>
</file>

<file path=xl/calcChain.xml><?xml version="1.0" encoding="utf-8"?>
<calcChain xmlns="http://schemas.openxmlformats.org/spreadsheetml/2006/main">
  <c r="D23" i="4"/>
  <c r="B23"/>
  <c r="E116" i="5"/>
  <c r="E113"/>
  <c r="E112"/>
  <c r="E110"/>
  <c r="E109"/>
  <c r="E107"/>
  <c r="E106"/>
  <c r="E104"/>
  <c r="E102"/>
  <c r="E101"/>
  <c r="E99"/>
  <c r="E97"/>
  <c r="E95"/>
  <c r="E93"/>
  <c r="E90"/>
  <c r="E89"/>
  <c r="E87"/>
  <c r="E85"/>
  <c r="E84"/>
  <c r="E83"/>
  <c r="E82"/>
  <c r="E81"/>
  <c r="E80"/>
  <c r="E78"/>
  <c r="E77"/>
  <c r="E76"/>
  <c r="E75"/>
  <c r="E74"/>
  <c r="E72"/>
  <c r="E71"/>
  <c r="E69"/>
  <c r="E68"/>
  <c r="E67"/>
  <c r="E65"/>
  <c r="E62"/>
  <c r="E61"/>
  <c r="E60"/>
  <c r="E59"/>
  <c r="E57"/>
  <c r="E54"/>
  <c r="E53"/>
  <c r="E51"/>
  <c r="E49"/>
  <c r="E48"/>
  <c r="E43"/>
  <c r="E41"/>
  <c r="E40"/>
  <c r="E39"/>
  <c r="E38"/>
  <c r="E36"/>
  <c r="E35"/>
  <c r="E33"/>
  <c r="E32"/>
  <c r="E30"/>
  <c r="E28"/>
  <c r="E26"/>
  <c r="E24"/>
  <c r="E21"/>
  <c r="E19"/>
  <c r="E17"/>
  <c r="E15"/>
  <c r="E13"/>
  <c r="E11"/>
  <c r="E7"/>
  <c r="E6"/>
  <c r="E5"/>
  <c r="J39" i="3"/>
  <c r="I39"/>
  <c r="H39"/>
  <c r="G39"/>
  <c r="E39"/>
  <c r="D39"/>
  <c r="C39"/>
  <c r="B39"/>
  <c r="I38"/>
  <c r="D38"/>
  <c r="I37"/>
  <c r="E37"/>
  <c r="D37"/>
  <c r="I36"/>
  <c r="E36"/>
  <c r="D36"/>
  <c r="I35"/>
  <c r="E35"/>
  <c r="D35"/>
  <c r="I34"/>
  <c r="E34"/>
  <c r="D34"/>
  <c r="I33"/>
  <c r="D33"/>
  <c r="I32"/>
  <c r="E32"/>
  <c r="D32"/>
  <c r="I31"/>
  <c r="E31"/>
  <c r="D31"/>
  <c r="C31"/>
  <c r="B31"/>
  <c r="J30"/>
  <c r="I30"/>
  <c r="E30"/>
  <c r="D30"/>
  <c r="C30"/>
  <c r="B30"/>
  <c r="I29"/>
  <c r="E29"/>
  <c r="D29"/>
  <c r="C29"/>
  <c r="B29"/>
  <c r="J28"/>
  <c r="I28"/>
  <c r="H28"/>
  <c r="G28"/>
  <c r="D28"/>
  <c r="I27"/>
  <c r="E27"/>
  <c r="D27"/>
  <c r="C27"/>
  <c r="I26"/>
  <c r="D26"/>
  <c r="I25"/>
  <c r="E25"/>
  <c r="D25"/>
  <c r="I24"/>
  <c r="E24"/>
  <c r="D24"/>
  <c r="B24"/>
  <c r="J23"/>
  <c r="I23"/>
  <c r="D23"/>
  <c r="J22"/>
  <c r="I22"/>
  <c r="E22"/>
  <c r="D22"/>
  <c r="C22"/>
  <c r="B22"/>
  <c r="I21"/>
  <c r="E21"/>
  <c r="D21"/>
  <c r="J20"/>
  <c r="I20"/>
  <c r="D20"/>
  <c r="J19"/>
  <c r="I19"/>
  <c r="D19"/>
  <c r="J18"/>
  <c r="I18"/>
  <c r="E18"/>
  <c r="D18"/>
  <c r="I17"/>
  <c r="D17"/>
  <c r="J16"/>
  <c r="I16"/>
  <c r="E16"/>
  <c r="D16"/>
  <c r="J15"/>
  <c r="I15"/>
  <c r="E15"/>
  <c r="D15"/>
  <c r="J14"/>
  <c r="I14"/>
  <c r="E14"/>
  <c r="D14"/>
  <c r="J13"/>
  <c r="I13"/>
  <c r="E13"/>
  <c r="D13"/>
  <c r="J12"/>
  <c r="I12"/>
  <c r="D12"/>
  <c r="J11"/>
  <c r="I11"/>
  <c r="D11"/>
  <c r="J10"/>
  <c r="I10"/>
  <c r="H10"/>
  <c r="E10"/>
  <c r="D10"/>
  <c r="J9"/>
  <c r="I9"/>
  <c r="E9"/>
  <c r="D9"/>
  <c r="J8"/>
  <c r="I8"/>
  <c r="E8"/>
  <c r="D8"/>
  <c r="I7"/>
  <c r="E7"/>
  <c r="D7"/>
  <c r="J6"/>
  <c r="I6"/>
  <c r="E6"/>
  <c r="D6"/>
  <c r="C6"/>
  <c r="B6"/>
  <c r="J5"/>
  <c r="I5"/>
  <c r="H5"/>
  <c r="G5"/>
  <c r="E5"/>
  <c r="D5"/>
  <c r="C5"/>
  <c r="B5"/>
</calcChain>
</file>

<file path=xl/sharedStrings.xml><?xml version="1.0" encoding="utf-8"?>
<sst xmlns="http://schemas.openxmlformats.org/spreadsheetml/2006/main" count="317" uniqueCount="233">
  <si>
    <r>
      <rPr>
        <sz val="18"/>
        <rFont val="Times New Roman"/>
        <family val="1"/>
      </rPr>
      <t>2020</t>
    </r>
    <r>
      <rPr>
        <sz val="18"/>
        <rFont val="黑体"/>
        <family val="3"/>
        <charset val="134"/>
      </rPr>
      <t>年衡阳高新技术产业开发区财政收支预算表</t>
    </r>
  </si>
  <si>
    <t>单位:万元</t>
  </si>
  <si>
    <r>
      <rPr>
        <sz val="11"/>
        <rFont val="宋体"/>
        <family val="3"/>
        <charset val="134"/>
      </rPr>
      <t>项</t>
    </r>
    <r>
      <rPr>
        <sz val="11"/>
        <rFont val="Times New Roman"/>
        <family val="1"/>
      </rPr>
      <t xml:space="preserve">          </t>
    </r>
    <r>
      <rPr>
        <sz val="11"/>
        <rFont val="宋体"/>
        <family val="3"/>
        <charset val="134"/>
      </rPr>
      <t>目</t>
    </r>
  </si>
  <si>
    <r>
      <rPr>
        <sz val="11"/>
        <rFont val="Times New Roman"/>
        <family val="1"/>
      </rPr>
      <t>2020</t>
    </r>
    <r>
      <rPr>
        <sz val="11"/>
        <rFont val="宋体"/>
        <family val="3"/>
        <charset val="134"/>
      </rPr>
      <t>年
预算数</t>
    </r>
  </si>
  <si>
    <r>
      <rPr>
        <sz val="11"/>
        <rFont val="宋体"/>
        <family val="3"/>
        <charset val="134"/>
      </rPr>
      <t xml:space="preserve"> </t>
    </r>
    <r>
      <rPr>
        <sz val="11"/>
        <rFont val="Times New Roman"/>
        <family val="1"/>
      </rPr>
      <t>2019</t>
    </r>
    <r>
      <rPr>
        <sz val="11"/>
        <rFont val="宋体"/>
        <family val="3"/>
        <charset val="134"/>
      </rPr>
      <t>年
完成数</t>
    </r>
  </si>
  <si>
    <t>比上年增减额</t>
  </si>
  <si>
    <r>
      <rPr>
        <sz val="11"/>
        <rFont val="宋体"/>
        <family val="3"/>
        <charset val="134"/>
      </rPr>
      <t>比上年</t>
    </r>
    <r>
      <rPr>
        <sz val="11"/>
        <rFont val="Times New Roman"/>
        <family val="1"/>
      </rPr>
      <t xml:space="preserve">  </t>
    </r>
    <r>
      <rPr>
        <sz val="11"/>
        <rFont val="宋体"/>
        <family val="3"/>
        <charset val="134"/>
      </rPr>
      <t>增减％</t>
    </r>
  </si>
  <si>
    <r>
      <rPr>
        <sz val="11"/>
        <rFont val="Times New Roman"/>
        <family val="1"/>
      </rPr>
      <t>2020</t>
    </r>
    <r>
      <rPr>
        <sz val="11"/>
        <rFont val="宋体"/>
        <family val="3"/>
        <charset val="134"/>
      </rPr>
      <t>年预算数</t>
    </r>
  </si>
  <si>
    <r>
      <rPr>
        <sz val="11"/>
        <rFont val="Times New Roman"/>
        <family val="1"/>
      </rPr>
      <t>2019</t>
    </r>
    <r>
      <rPr>
        <sz val="11"/>
        <rFont val="宋体"/>
        <family val="3"/>
        <charset val="134"/>
      </rPr>
      <t>年完成数</t>
    </r>
  </si>
  <si>
    <r>
      <rPr>
        <sz val="11"/>
        <rFont val="宋体"/>
        <family val="3"/>
        <charset val="134"/>
      </rPr>
      <t>比上年</t>
    </r>
    <r>
      <rPr>
        <sz val="11"/>
        <rFont val="Times New Roman"/>
        <family val="1"/>
      </rPr>
      <t xml:space="preserve">  
</t>
    </r>
    <r>
      <rPr>
        <sz val="11"/>
        <rFont val="宋体"/>
        <family val="3"/>
        <charset val="134"/>
      </rPr>
      <t>增减％</t>
    </r>
  </si>
  <si>
    <t>一、地方收入</t>
  </si>
  <si>
    <t>一、一般公共预算支出</t>
  </si>
  <si>
    <r>
      <rPr>
        <sz val="11"/>
        <rFont val="Times New Roman"/>
        <family val="1"/>
      </rPr>
      <t>1</t>
    </r>
    <r>
      <rPr>
        <sz val="11"/>
        <rFont val="宋体"/>
        <family val="3"/>
        <charset val="134"/>
      </rPr>
      <t>、税收收入</t>
    </r>
  </si>
  <si>
    <r>
      <rPr>
        <sz val="11"/>
        <rFont val="Times New Roman"/>
        <family val="1"/>
      </rPr>
      <t>1</t>
    </r>
    <r>
      <rPr>
        <sz val="11"/>
        <rFont val="宋体"/>
        <family val="3"/>
        <charset val="134"/>
      </rPr>
      <t>、一般公共服务支出</t>
    </r>
  </si>
  <si>
    <r>
      <rPr>
        <sz val="11"/>
        <rFont val="Times New Roman"/>
        <family val="1"/>
      </rPr>
      <t xml:space="preserve">   </t>
    </r>
    <r>
      <rPr>
        <sz val="11"/>
        <rFont val="宋体"/>
        <family val="3"/>
        <charset val="134"/>
      </rPr>
      <t>增值税</t>
    </r>
  </si>
  <si>
    <r>
      <rPr>
        <sz val="11"/>
        <rFont val="Times New Roman"/>
        <family val="1"/>
      </rPr>
      <t>2</t>
    </r>
    <r>
      <rPr>
        <sz val="11"/>
        <rFont val="宋体"/>
        <family val="3"/>
        <charset val="134"/>
      </rPr>
      <t>、国防支出</t>
    </r>
  </si>
  <si>
    <r>
      <rPr>
        <sz val="11"/>
        <rFont val="Times New Roman"/>
        <family val="1"/>
      </rPr>
      <t xml:space="preserve">   </t>
    </r>
    <r>
      <rPr>
        <sz val="11"/>
        <rFont val="宋体"/>
        <family val="3"/>
        <charset val="134"/>
      </rPr>
      <t>营业税</t>
    </r>
  </si>
  <si>
    <r>
      <rPr>
        <sz val="11"/>
        <rFont val="Times New Roman"/>
        <family val="1"/>
      </rPr>
      <t>3</t>
    </r>
    <r>
      <rPr>
        <sz val="11"/>
        <rFont val="宋体"/>
        <family val="3"/>
        <charset val="134"/>
      </rPr>
      <t>、公共安全支出</t>
    </r>
  </si>
  <si>
    <r>
      <rPr>
        <sz val="11"/>
        <rFont val="Times New Roman"/>
        <family val="1"/>
      </rPr>
      <t xml:space="preserve">   </t>
    </r>
    <r>
      <rPr>
        <sz val="11"/>
        <rFont val="宋体"/>
        <family val="3"/>
        <charset val="134"/>
      </rPr>
      <t>企业所得税</t>
    </r>
  </si>
  <si>
    <r>
      <rPr>
        <sz val="11"/>
        <rFont val="Times New Roman"/>
        <family val="1"/>
      </rPr>
      <t>4</t>
    </r>
    <r>
      <rPr>
        <sz val="11"/>
        <rFont val="宋体"/>
        <family val="3"/>
        <charset val="134"/>
      </rPr>
      <t>、教育支出</t>
    </r>
  </si>
  <si>
    <r>
      <rPr>
        <sz val="11"/>
        <rFont val="Times New Roman"/>
        <family val="1"/>
      </rPr>
      <t xml:space="preserve">   </t>
    </r>
    <r>
      <rPr>
        <sz val="11"/>
        <rFont val="宋体"/>
        <family val="3"/>
        <charset val="134"/>
      </rPr>
      <t>个人所得税</t>
    </r>
  </si>
  <si>
    <r>
      <rPr>
        <sz val="11"/>
        <rFont val="Times New Roman"/>
        <family val="1"/>
      </rPr>
      <t>5</t>
    </r>
    <r>
      <rPr>
        <sz val="11"/>
        <rFont val="宋体"/>
        <family val="3"/>
        <charset val="134"/>
      </rPr>
      <t>、科学技术支出</t>
    </r>
  </si>
  <si>
    <r>
      <rPr>
        <sz val="11"/>
        <rFont val="Times New Roman"/>
        <family val="1"/>
      </rPr>
      <t xml:space="preserve">   </t>
    </r>
    <r>
      <rPr>
        <sz val="11"/>
        <rFont val="宋体"/>
        <family val="3"/>
        <charset val="134"/>
      </rPr>
      <t>资源税</t>
    </r>
  </si>
  <si>
    <r>
      <rPr>
        <sz val="11"/>
        <rFont val="Times New Roman"/>
        <family val="1"/>
      </rPr>
      <t>6</t>
    </r>
    <r>
      <rPr>
        <sz val="11"/>
        <rFont val="宋体"/>
        <family val="3"/>
        <charset val="134"/>
      </rPr>
      <t>、文化体育与传媒支出</t>
    </r>
  </si>
  <si>
    <r>
      <rPr>
        <sz val="11"/>
        <rFont val="Times New Roman"/>
        <family val="1"/>
      </rPr>
      <t xml:space="preserve">   </t>
    </r>
    <r>
      <rPr>
        <sz val="11"/>
        <rFont val="宋体"/>
        <family val="3"/>
        <charset val="134"/>
      </rPr>
      <t>城市维护建设税</t>
    </r>
  </si>
  <si>
    <r>
      <rPr>
        <sz val="11"/>
        <rFont val="Times New Roman"/>
        <family val="1"/>
      </rPr>
      <t>7</t>
    </r>
    <r>
      <rPr>
        <sz val="11"/>
        <rFont val="宋体"/>
        <family val="3"/>
        <charset val="134"/>
      </rPr>
      <t>、社会保障和就业支出</t>
    </r>
  </si>
  <si>
    <r>
      <rPr>
        <sz val="11"/>
        <rFont val="Times New Roman"/>
        <family val="1"/>
      </rPr>
      <t xml:space="preserve">   </t>
    </r>
    <r>
      <rPr>
        <sz val="11"/>
        <rFont val="宋体"/>
        <family val="3"/>
        <charset val="134"/>
      </rPr>
      <t>房产税</t>
    </r>
  </si>
  <si>
    <r>
      <rPr>
        <sz val="11"/>
        <rFont val="Times New Roman"/>
        <family val="1"/>
      </rPr>
      <t>8</t>
    </r>
    <r>
      <rPr>
        <sz val="11"/>
        <rFont val="宋体"/>
        <family val="3"/>
        <charset val="134"/>
      </rPr>
      <t>、医疗卫生与计划生育支出</t>
    </r>
  </si>
  <si>
    <r>
      <rPr>
        <sz val="11"/>
        <rFont val="Times New Roman"/>
        <family val="1"/>
      </rPr>
      <t xml:space="preserve">   </t>
    </r>
    <r>
      <rPr>
        <sz val="11"/>
        <rFont val="宋体"/>
        <family val="3"/>
        <charset val="134"/>
      </rPr>
      <t>印花税</t>
    </r>
  </si>
  <si>
    <r>
      <rPr>
        <sz val="11"/>
        <rFont val="Times New Roman"/>
        <family val="1"/>
      </rPr>
      <t>9</t>
    </r>
    <r>
      <rPr>
        <sz val="11"/>
        <rFont val="宋体"/>
        <family val="3"/>
        <charset val="134"/>
      </rPr>
      <t>、节能环保支出</t>
    </r>
  </si>
  <si>
    <r>
      <rPr>
        <sz val="11"/>
        <rFont val="Times New Roman"/>
        <family val="1"/>
      </rPr>
      <t xml:space="preserve">   </t>
    </r>
    <r>
      <rPr>
        <sz val="11"/>
        <rFont val="宋体"/>
        <family val="3"/>
        <charset val="134"/>
      </rPr>
      <t>城镇土地使用税</t>
    </r>
  </si>
  <si>
    <r>
      <rPr>
        <sz val="11"/>
        <rFont val="Times New Roman"/>
        <family val="1"/>
      </rPr>
      <t>10</t>
    </r>
    <r>
      <rPr>
        <sz val="11"/>
        <rFont val="宋体"/>
        <family val="3"/>
        <charset val="134"/>
      </rPr>
      <t>、城乡社区支出</t>
    </r>
  </si>
  <si>
    <r>
      <rPr>
        <sz val="11"/>
        <rFont val="Times New Roman"/>
        <family val="1"/>
      </rPr>
      <t xml:space="preserve">   </t>
    </r>
    <r>
      <rPr>
        <sz val="11"/>
        <rFont val="宋体"/>
        <family val="3"/>
        <charset val="134"/>
      </rPr>
      <t>土地增值税</t>
    </r>
  </si>
  <si>
    <r>
      <rPr>
        <sz val="11"/>
        <rFont val="Times New Roman"/>
        <family val="1"/>
      </rPr>
      <t>11</t>
    </r>
    <r>
      <rPr>
        <sz val="11"/>
        <rFont val="宋体"/>
        <family val="3"/>
        <charset val="134"/>
      </rPr>
      <t>、农林水支出</t>
    </r>
  </si>
  <si>
    <r>
      <rPr>
        <sz val="11"/>
        <rFont val="Times New Roman"/>
        <family val="1"/>
      </rPr>
      <t xml:space="preserve">   </t>
    </r>
    <r>
      <rPr>
        <sz val="11"/>
        <rFont val="宋体"/>
        <family val="3"/>
        <charset val="134"/>
      </rPr>
      <t>车船税</t>
    </r>
  </si>
  <si>
    <r>
      <rPr>
        <sz val="11"/>
        <rFont val="Times New Roman"/>
        <family val="1"/>
      </rPr>
      <t>12</t>
    </r>
    <r>
      <rPr>
        <sz val="11"/>
        <rFont val="宋体"/>
        <family val="3"/>
        <charset val="134"/>
      </rPr>
      <t>、交通运输支出</t>
    </r>
  </si>
  <si>
    <r>
      <rPr>
        <sz val="11"/>
        <rFont val="Times New Roman"/>
        <family val="1"/>
      </rPr>
      <t xml:space="preserve">   </t>
    </r>
    <r>
      <rPr>
        <sz val="11"/>
        <rFont val="宋体"/>
        <family val="3"/>
        <charset val="134"/>
      </rPr>
      <t>耕地占用税</t>
    </r>
  </si>
  <si>
    <r>
      <rPr>
        <sz val="11"/>
        <rFont val="Times New Roman"/>
        <family val="1"/>
      </rPr>
      <t>13</t>
    </r>
    <r>
      <rPr>
        <sz val="11"/>
        <rFont val="宋体"/>
        <family val="3"/>
        <charset val="134"/>
      </rPr>
      <t>、资源勘探信息等支出</t>
    </r>
  </si>
  <si>
    <r>
      <rPr>
        <sz val="11"/>
        <rFont val="Times New Roman"/>
        <family val="1"/>
      </rPr>
      <t xml:space="preserve">   </t>
    </r>
    <r>
      <rPr>
        <sz val="11"/>
        <rFont val="宋体"/>
        <family val="3"/>
        <charset val="134"/>
      </rPr>
      <t>契税</t>
    </r>
  </si>
  <si>
    <r>
      <rPr>
        <sz val="11"/>
        <rFont val="Times New Roman"/>
        <family val="1"/>
      </rPr>
      <t>14</t>
    </r>
    <r>
      <rPr>
        <sz val="11"/>
        <rFont val="宋体"/>
        <family val="3"/>
        <charset val="134"/>
      </rPr>
      <t>、商业服务业等支出</t>
    </r>
  </si>
  <si>
    <r>
      <rPr>
        <sz val="11"/>
        <rFont val="Times New Roman"/>
        <family val="1"/>
      </rPr>
      <t xml:space="preserve">   </t>
    </r>
    <r>
      <rPr>
        <sz val="11"/>
        <rFont val="宋体"/>
        <family val="3"/>
        <charset val="134"/>
      </rPr>
      <t>烟叶税</t>
    </r>
  </si>
  <si>
    <r>
      <rPr>
        <sz val="11"/>
        <rFont val="Times New Roman"/>
        <family val="1"/>
      </rPr>
      <t>15</t>
    </r>
    <r>
      <rPr>
        <sz val="11"/>
        <rFont val="宋体"/>
        <family val="3"/>
        <charset val="134"/>
      </rPr>
      <t>、金融支出</t>
    </r>
  </si>
  <si>
    <t xml:space="preserve"> 环境保护税</t>
  </si>
  <si>
    <r>
      <rPr>
        <sz val="11"/>
        <rFont val="Times New Roman"/>
        <family val="1"/>
      </rPr>
      <t>16</t>
    </r>
    <r>
      <rPr>
        <sz val="11"/>
        <rFont val="宋体"/>
        <family val="3"/>
        <charset val="134"/>
      </rPr>
      <t>、国土海洋气象等支出</t>
    </r>
  </si>
  <si>
    <r>
      <rPr>
        <sz val="11"/>
        <rFont val="Times New Roman"/>
        <family val="1"/>
      </rPr>
      <t>2</t>
    </r>
    <r>
      <rPr>
        <sz val="11"/>
        <rFont val="宋体"/>
        <family val="3"/>
        <charset val="134"/>
      </rPr>
      <t>、非税收入</t>
    </r>
  </si>
  <si>
    <r>
      <rPr>
        <sz val="11"/>
        <rFont val="Times New Roman"/>
        <family val="1"/>
      </rPr>
      <t>17</t>
    </r>
    <r>
      <rPr>
        <sz val="11"/>
        <rFont val="宋体"/>
        <family val="3"/>
        <charset val="134"/>
      </rPr>
      <t>、住房保障支出</t>
    </r>
  </si>
  <si>
    <r>
      <rPr>
        <sz val="11"/>
        <rFont val="Times New Roman"/>
        <family val="1"/>
      </rPr>
      <t xml:space="preserve">   </t>
    </r>
    <r>
      <rPr>
        <sz val="11"/>
        <rFont val="宋体"/>
        <family val="3"/>
        <charset val="134"/>
      </rPr>
      <t>专项收入</t>
    </r>
  </si>
  <si>
    <t>18、灾害防治及应急管理支出</t>
  </si>
  <si>
    <r>
      <rPr>
        <sz val="11"/>
        <rFont val="Times New Roman"/>
        <family val="1"/>
      </rPr>
      <t xml:space="preserve">   </t>
    </r>
    <r>
      <rPr>
        <sz val="11"/>
        <rFont val="宋体"/>
        <family val="3"/>
        <charset val="134"/>
      </rPr>
      <t>行政事业性收费收入</t>
    </r>
  </si>
  <si>
    <r>
      <rPr>
        <sz val="11"/>
        <rFont val="Times New Roman"/>
        <family val="1"/>
      </rPr>
      <t>19</t>
    </r>
    <r>
      <rPr>
        <sz val="11"/>
        <rFont val="宋体"/>
        <family val="3"/>
        <charset val="134"/>
      </rPr>
      <t>、预备费</t>
    </r>
  </si>
  <si>
    <r>
      <rPr>
        <sz val="11"/>
        <rFont val="Times New Roman"/>
        <family val="1"/>
      </rPr>
      <t xml:space="preserve">   </t>
    </r>
    <r>
      <rPr>
        <sz val="11"/>
        <rFont val="宋体"/>
        <family val="3"/>
        <charset val="134"/>
      </rPr>
      <t>罚没收入</t>
    </r>
  </si>
  <si>
    <r>
      <rPr>
        <sz val="11"/>
        <rFont val="Times New Roman"/>
        <family val="1"/>
      </rPr>
      <t>20</t>
    </r>
    <r>
      <rPr>
        <sz val="11"/>
        <rFont val="宋体"/>
        <family val="3"/>
        <charset val="134"/>
      </rPr>
      <t>、债务付息支出</t>
    </r>
  </si>
  <si>
    <r>
      <rPr>
        <sz val="11"/>
        <rFont val="Times New Roman"/>
        <family val="1"/>
      </rPr>
      <t xml:space="preserve">   </t>
    </r>
    <r>
      <rPr>
        <sz val="11"/>
        <rFont val="宋体"/>
        <family val="3"/>
        <charset val="134"/>
      </rPr>
      <t>国有资本经营收入</t>
    </r>
  </si>
  <si>
    <r>
      <rPr>
        <sz val="11"/>
        <rFont val="Times New Roman"/>
        <family val="1"/>
      </rPr>
      <t>21</t>
    </r>
    <r>
      <rPr>
        <sz val="11"/>
        <rFont val="宋体"/>
        <family val="3"/>
        <charset val="134"/>
      </rPr>
      <t>、债务发行费用支出</t>
    </r>
  </si>
  <si>
    <r>
      <rPr>
        <sz val="11"/>
        <rFont val="Times New Roman"/>
        <family val="1"/>
      </rPr>
      <t xml:space="preserve">   </t>
    </r>
    <r>
      <rPr>
        <sz val="11"/>
        <rFont val="宋体"/>
        <family val="3"/>
        <charset val="134"/>
      </rPr>
      <t>国有资源（资产）有偿使用收入</t>
    </r>
  </si>
  <si>
    <r>
      <rPr>
        <sz val="11"/>
        <rFont val="Times New Roman"/>
        <family val="1"/>
      </rPr>
      <t>22</t>
    </r>
    <r>
      <rPr>
        <sz val="11"/>
        <rFont val="宋体"/>
        <family val="3"/>
        <charset val="134"/>
      </rPr>
      <t>、其他支出</t>
    </r>
  </si>
  <si>
    <r>
      <rPr>
        <sz val="11"/>
        <rFont val="Times New Roman"/>
        <family val="1"/>
      </rPr>
      <t xml:space="preserve">   </t>
    </r>
    <r>
      <rPr>
        <sz val="11"/>
        <rFont val="宋体"/>
        <family val="3"/>
        <charset val="134"/>
      </rPr>
      <t>其他收入</t>
    </r>
  </si>
  <si>
    <t>二、上解上级支出</t>
  </si>
  <si>
    <t>二、上级补助收入</t>
  </si>
  <si>
    <r>
      <rPr>
        <sz val="11"/>
        <rFont val="Times New Roman"/>
        <family val="1"/>
      </rPr>
      <t>1</t>
    </r>
    <r>
      <rPr>
        <sz val="11"/>
        <rFont val="宋体"/>
        <family val="3"/>
        <charset val="134"/>
      </rPr>
      <t>、体制结算上解</t>
    </r>
  </si>
  <si>
    <r>
      <rPr>
        <sz val="11"/>
        <rFont val="Times New Roman"/>
        <family val="1"/>
      </rPr>
      <t>1</t>
    </r>
    <r>
      <rPr>
        <sz val="11"/>
        <rFont val="宋体"/>
        <family val="3"/>
        <charset val="134"/>
      </rPr>
      <t>、返还性收入</t>
    </r>
  </si>
  <si>
    <r>
      <rPr>
        <sz val="11"/>
        <rFont val="Times New Roman"/>
        <family val="1"/>
      </rPr>
      <t>2</t>
    </r>
    <r>
      <rPr>
        <sz val="11"/>
        <rFont val="宋体"/>
        <family val="3"/>
        <charset val="134"/>
      </rPr>
      <t>、其他上解</t>
    </r>
  </si>
  <si>
    <r>
      <rPr>
        <sz val="11"/>
        <rFont val="Times New Roman"/>
        <family val="1"/>
      </rPr>
      <t>2</t>
    </r>
    <r>
      <rPr>
        <sz val="11"/>
        <rFont val="宋体"/>
        <family val="3"/>
        <charset val="134"/>
      </rPr>
      <t>、一般性转移支付收入</t>
    </r>
  </si>
  <si>
    <t>三、预算结余</t>
  </si>
  <si>
    <r>
      <rPr>
        <sz val="11"/>
        <rFont val="Times New Roman"/>
        <family val="1"/>
      </rPr>
      <t xml:space="preserve">   </t>
    </r>
    <r>
      <rPr>
        <sz val="11"/>
        <rFont val="宋体"/>
        <family val="3"/>
        <charset val="134"/>
      </rPr>
      <t>均衡性转移支付收入</t>
    </r>
  </si>
  <si>
    <t>四、调出资金</t>
  </si>
  <si>
    <r>
      <rPr>
        <sz val="11"/>
        <rFont val="Times New Roman"/>
        <family val="1"/>
      </rPr>
      <t xml:space="preserve">   </t>
    </r>
    <r>
      <rPr>
        <sz val="11"/>
        <rFont val="宋体"/>
        <family val="3"/>
        <charset val="134"/>
      </rPr>
      <t>体制结算补助收入</t>
    </r>
  </si>
  <si>
    <t>五、安排预算稳定调节基金</t>
  </si>
  <si>
    <r>
      <rPr>
        <sz val="11"/>
        <rFont val="Times New Roman"/>
        <family val="1"/>
      </rPr>
      <t xml:space="preserve">   </t>
    </r>
    <r>
      <rPr>
        <sz val="11"/>
        <rFont val="宋体"/>
        <family val="3"/>
        <charset val="134"/>
      </rPr>
      <t>其他补助收入</t>
    </r>
  </si>
  <si>
    <r>
      <rPr>
        <sz val="11"/>
        <rFont val="Times New Roman"/>
        <family val="1"/>
      </rPr>
      <t>3</t>
    </r>
    <r>
      <rPr>
        <sz val="11"/>
        <rFont val="宋体"/>
        <family val="3"/>
        <charset val="134"/>
      </rPr>
      <t>、专项转移支付收入</t>
    </r>
  </si>
  <si>
    <t>三、上年结余收入</t>
  </si>
  <si>
    <t>四、调入资金</t>
  </si>
  <si>
    <t>五、调入预算稳定调节基金</t>
  </si>
  <si>
    <t>收入合计</t>
  </si>
  <si>
    <t>支出合计</t>
  </si>
  <si>
    <r>
      <rPr>
        <sz val="16"/>
        <rFont val="Times New Roman"/>
        <family val="1"/>
      </rPr>
      <t>2020</t>
    </r>
    <r>
      <rPr>
        <sz val="16"/>
        <rFont val="黑体"/>
        <family val="3"/>
        <charset val="134"/>
      </rPr>
      <t>年衡阳高新技术产业开发区财政支出预算</t>
    </r>
    <r>
      <rPr>
        <sz val="16"/>
        <rFont val="Times New Roman"/>
        <family val="1"/>
      </rPr>
      <t>(</t>
    </r>
    <r>
      <rPr>
        <sz val="16"/>
        <rFont val="黑体"/>
        <family val="3"/>
        <charset val="134"/>
      </rPr>
      <t>草案</t>
    </r>
    <r>
      <rPr>
        <sz val="16"/>
        <rFont val="Times New Roman"/>
        <family val="1"/>
      </rPr>
      <t>)</t>
    </r>
    <r>
      <rPr>
        <sz val="16"/>
        <rFont val="黑体"/>
        <family val="3"/>
        <charset val="134"/>
      </rPr>
      <t>明细表</t>
    </r>
  </si>
  <si>
    <t>单位：万元</t>
  </si>
  <si>
    <t>功能科目</t>
  </si>
  <si>
    <t>科目名称</t>
  </si>
  <si>
    <t>类</t>
  </si>
  <si>
    <t>款</t>
  </si>
  <si>
    <t>项</t>
  </si>
  <si>
    <t>合计</t>
  </si>
  <si>
    <t>一般公共服务支出</t>
  </si>
  <si>
    <t>03</t>
  </si>
  <si>
    <t xml:space="preserve">  政府办公厅（室）及相关机构事务</t>
  </si>
  <si>
    <t>01</t>
  </si>
  <si>
    <t xml:space="preserve">    行政运行</t>
  </si>
  <si>
    <t>02</t>
  </si>
  <si>
    <t xml:space="preserve">    一般行政管理事务</t>
  </si>
  <si>
    <t>08</t>
  </si>
  <si>
    <r>
      <rPr>
        <sz val="11"/>
        <rFont val="Times New Roman"/>
        <family val="1"/>
      </rPr>
      <t xml:space="preserve">    </t>
    </r>
    <r>
      <rPr>
        <sz val="11"/>
        <rFont val="宋体"/>
        <family val="3"/>
        <charset val="134"/>
      </rPr>
      <t>信访事务</t>
    </r>
  </si>
  <si>
    <t>05</t>
  </si>
  <si>
    <t xml:space="preserve">  统计信息事务</t>
  </si>
  <si>
    <t xml:space="preserve">    专项统计业务</t>
  </si>
  <si>
    <t>06</t>
  </si>
  <si>
    <t xml:space="preserve">  财政事务</t>
  </si>
  <si>
    <t>99</t>
  </si>
  <si>
    <t>07</t>
  </si>
  <si>
    <r>
      <rPr>
        <sz val="11"/>
        <rFont val="Times New Roman"/>
        <family val="1"/>
      </rPr>
      <t xml:space="preserve">    </t>
    </r>
    <r>
      <rPr>
        <sz val="11"/>
        <rFont val="宋体"/>
        <family val="3"/>
        <charset val="134"/>
      </rPr>
      <t>税收事务</t>
    </r>
  </si>
  <si>
    <r>
      <rPr>
        <sz val="11"/>
        <rFont val="Times New Roman"/>
        <family val="1"/>
      </rPr>
      <t xml:space="preserve">        </t>
    </r>
    <r>
      <rPr>
        <sz val="11"/>
        <rFont val="宋体"/>
        <family val="3"/>
        <charset val="134"/>
      </rPr>
      <t>其他税收事务支出</t>
    </r>
  </si>
  <si>
    <r>
      <rPr>
        <sz val="11"/>
        <rFont val="Times New Roman"/>
        <family val="1"/>
      </rPr>
      <t xml:space="preserve">    </t>
    </r>
    <r>
      <rPr>
        <sz val="11"/>
        <rFont val="宋体"/>
        <family val="3"/>
        <charset val="134"/>
      </rPr>
      <t>纪检监察事务</t>
    </r>
  </si>
  <si>
    <r>
      <rPr>
        <sz val="11"/>
        <rFont val="Times New Roman"/>
        <family val="1"/>
      </rPr>
      <t xml:space="preserve">        </t>
    </r>
    <r>
      <rPr>
        <sz val="11"/>
        <rFont val="宋体"/>
        <family val="3"/>
        <charset val="134"/>
      </rPr>
      <t>一般行政管理事务</t>
    </r>
  </si>
  <si>
    <t>13</t>
  </si>
  <si>
    <t xml:space="preserve">  商贸事务</t>
  </si>
  <si>
    <t xml:space="preserve">    招商引资</t>
  </si>
  <si>
    <t xml:space="preserve">  群众团体事务</t>
  </si>
  <si>
    <t xml:space="preserve">    工会事务</t>
  </si>
  <si>
    <t>32</t>
  </si>
  <si>
    <t xml:space="preserve">  组织事务</t>
  </si>
  <si>
    <t xml:space="preserve">  其他共产党事务支出</t>
  </si>
  <si>
    <t xml:space="preserve">    其他共产党事务支出</t>
  </si>
  <si>
    <t>38</t>
  </si>
  <si>
    <t xml:space="preserve">  市场监督管理事务</t>
  </si>
  <si>
    <t>04</t>
  </si>
  <si>
    <t xml:space="preserve">    市场监督管理专项</t>
  </si>
  <si>
    <t xml:space="preserve">  其他一般公共服务支出</t>
  </si>
  <si>
    <t xml:space="preserve">    其他一般公共服务支出</t>
  </si>
  <si>
    <t>203</t>
  </si>
  <si>
    <t>国防支出</t>
  </si>
  <si>
    <t xml:space="preserve">  国防动员</t>
  </si>
  <si>
    <t xml:space="preserve">    人民防空</t>
  </si>
  <si>
    <t>公共安全支出</t>
  </si>
  <si>
    <t xml:space="preserve">  公安</t>
  </si>
  <si>
    <t xml:space="preserve">    其他公安支出</t>
  </si>
  <si>
    <t xml:space="preserve">  检察</t>
  </si>
  <si>
    <t xml:space="preserve">    其他检察支出</t>
  </si>
  <si>
    <t>教育支出</t>
  </si>
  <si>
    <t xml:space="preserve">  教育管理事务</t>
  </si>
  <si>
    <t xml:space="preserve">  普通教育</t>
  </si>
  <si>
    <t xml:space="preserve">    学前教育</t>
  </si>
  <si>
    <t xml:space="preserve">    小学教育</t>
  </si>
  <si>
    <t xml:space="preserve">    初中教育</t>
  </si>
  <si>
    <t xml:space="preserve">    高中教育</t>
  </si>
  <si>
    <t>科学技术支出</t>
  </si>
  <si>
    <t xml:space="preserve">  科学技术管理事务</t>
  </si>
  <si>
    <t xml:space="preserve">    其他科学技术管理事务支出</t>
  </si>
  <si>
    <t xml:space="preserve">    其他科学技术支出</t>
  </si>
  <si>
    <t>文化体育与传媒支出</t>
  </si>
  <si>
    <t xml:space="preserve">  文化和旅游</t>
  </si>
  <si>
    <t xml:space="preserve">    文体活动</t>
  </si>
  <si>
    <t xml:space="preserve">    其他文化和旅游支出</t>
  </si>
  <si>
    <t xml:space="preserve">  其他文化体育与传媒支出</t>
  </si>
  <si>
    <t xml:space="preserve">    其他文化体育与传媒支出</t>
  </si>
  <si>
    <t>社会保障和就业支出</t>
  </si>
  <si>
    <t xml:space="preserve">  人力资源和社会保障管理事务</t>
  </si>
  <si>
    <t>09</t>
  </si>
  <si>
    <t xml:space="preserve">    社会保险经办机构</t>
  </si>
  <si>
    <t xml:space="preserve">  民政管理事务</t>
  </si>
  <si>
    <t xml:space="preserve">    基层政权和社区建设</t>
  </si>
  <si>
    <t xml:space="preserve">    其他民政管理事务支出</t>
  </si>
  <si>
    <t xml:space="preserve">  行政事业单位离退休</t>
  </si>
  <si>
    <t xml:space="preserve">    机关事业单位基本养老保险缴费支出</t>
  </si>
  <si>
    <t xml:space="preserve">  就业补助</t>
  </si>
  <si>
    <t xml:space="preserve">    公益性岗位补贴</t>
  </si>
  <si>
    <t xml:space="preserve">    其他社会保障和就业支出</t>
  </si>
  <si>
    <t>医疗卫生与计划生育支出</t>
  </si>
  <si>
    <t xml:space="preserve">  医疗卫生与计划生育管理事务</t>
  </si>
  <si>
    <t xml:space="preserve">    其他卫生健康管理事务支出</t>
  </si>
  <si>
    <t xml:space="preserve">  公共卫生</t>
  </si>
  <si>
    <t xml:space="preserve">    基本公共卫生服务</t>
  </si>
  <si>
    <t xml:space="preserve">  计划生育事务</t>
  </si>
  <si>
    <t>17</t>
  </si>
  <si>
    <t xml:space="preserve">    计划生育服务</t>
  </si>
  <si>
    <t>11</t>
  </si>
  <si>
    <t xml:space="preserve">  行政事业单位医疗</t>
  </si>
  <si>
    <t xml:space="preserve">    行政单位医疗</t>
  </si>
  <si>
    <t>12</t>
  </si>
  <si>
    <t xml:space="preserve">  财政对基本医疗保险基金的补助</t>
  </si>
  <si>
    <t xml:space="preserve">    财政对城乡居民基本医疗保险基金的补助</t>
  </si>
  <si>
    <t xml:space="preserve">  医疗救助</t>
  </si>
  <si>
    <t xml:space="preserve">    城乡医疗救助</t>
  </si>
  <si>
    <t>节能环保支出</t>
  </si>
  <si>
    <t xml:space="preserve">  环境保护管理事务</t>
  </si>
  <si>
    <t xml:space="preserve">    其他节能环保管理事务支出</t>
  </si>
  <si>
    <t>10</t>
  </si>
  <si>
    <t xml:space="preserve">  能源节约利用</t>
  </si>
  <si>
    <t xml:space="preserve">    能源节约利用</t>
  </si>
  <si>
    <t>城乡社区支出</t>
  </si>
  <si>
    <t xml:space="preserve">  城乡社区管理事务</t>
  </si>
  <si>
    <t xml:space="preserve">    工程建设管理</t>
  </si>
  <si>
    <t xml:space="preserve">    其他城乡社区管理事务支出</t>
  </si>
  <si>
    <t xml:space="preserve">  城乡社区规划与管理</t>
  </si>
  <si>
    <t xml:space="preserve">    城乡社区规划与管理</t>
  </si>
  <si>
    <t xml:space="preserve">  城乡社区公共设施</t>
  </si>
  <si>
    <t xml:space="preserve">    其他城乡社区公共设施支出</t>
  </si>
  <si>
    <t xml:space="preserve">  建设市场管理与监督</t>
  </si>
  <si>
    <t xml:space="preserve">    建设市场管理与监督</t>
  </si>
  <si>
    <t xml:space="preserve">  其他城乡社区支出</t>
  </si>
  <si>
    <t xml:space="preserve">    其他城乡社区支出</t>
  </si>
  <si>
    <t>农林水支出</t>
  </si>
  <si>
    <t xml:space="preserve">  水利</t>
  </si>
  <si>
    <t xml:space="preserve">    水资源节约管理与保护</t>
  </si>
  <si>
    <t xml:space="preserve">  农村综合改革</t>
  </si>
  <si>
    <t xml:space="preserve">    对村民委员会和村党支部的补助</t>
  </si>
  <si>
    <t>217</t>
  </si>
  <si>
    <t>金融支出</t>
  </si>
  <si>
    <t>金融部门监管支出</t>
  </si>
  <si>
    <t>金融部门其他行政支出</t>
  </si>
  <si>
    <t>住房保障支出</t>
  </si>
  <si>
    <t xml:space="preserve">  住房改革支出</t>
  </si>
  <si>
    <t xml:space="preserve">    住房公积金</t>
  </si>
  <si>
    <t>224</t>
  </si>
  <si>
    <t>灾害防治及应急管理支出</t>
  </si>
  <si>
    <t xml:space="preserve">  应急管理事务</t>
  </si>
  <si>
    <t xml:space="preserve">    安全监管</t>
  </si>
  <si>
    <t xml:space="preserve">    应急管理</t>
  </si>
  <si>
    <t xml:space="preserve">  消防事务</t>
  </si>
  <si>
    <t xml:space="preserve">    其他消防事务支出</t>
  </si>
  <si>
    <t>预备费</t>
  </si>
  <si>
    <r>
      <rPr>
        <sz val="16"/>
        <rFont val="Times New Roman"/>
        <family val="1"/>
      </rPr>
      <t>2020</t>
    </r>
    <r>
      <rPr>
        <sz val="16"/>
        <rFont val="黑体"/>
        <family val="3"/>
        <charset val="134"/>
      </rPr>
      <t>年衡阳高新技术产业开发区政府性基金收支预算（草案）表</t>
    </r>
  </si>
  <si>
    <r>
      <rPr>
        <sz val="11"/>
        <rFont val="Times New Roman"/>
        <family val="1"/>
      </rPr>
      <t xml:space="preserve">                    </t>
    </r>
    <r>
      <rPr>
        <sz val="11"/>
        <rFont val="宋体"/>
        <family val="3"/>
        <charset val="134"/>
      </rPr>
      <t>单位：万元</t>
    </r>
  </si>
  <si>
    <t>项目</t>
  </si>
  <si>
    <t>一、政府性基金收入合计</t>
  </si>
  <si>
    <t>一、政府性基金支出合计</t>
  </si>
  <si>
    <r>
      <rPr>
        <sz val="11"/>
        <rFont val="Times New Roman"/>
        <family val="1"/>
      </rPr>
      <t xml:space="preserve">    </t>
    </r>
    <r>
      <rPr>
        <sz val="11"/>
        <rFont val="宋体"/>
        <family val="3"/>
        <charset val="134"/>
      </rPr>
      <t>国有土地使用权出让收入</t>
    </r>
  </si>
  <si>
    <r>
      <rPr>
        <sz val="11"/>
        <rFont val="Times New Roman"/>
        <family val="1"/>
      </rPr>
      <t xml:space="preserve">    </t>
    </r>
    <r>
      <rPr>
        <sz val="11"/>
        <rFont val="宋体"/>
        <family val="3"/>
        <charset val="134"/>
      </rPr>
      <t>国有土地使用权出让收入安排的支出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</si>
  <si>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3"/>
        <charset val="134"/>
      </rPr>
      <t>土地出让价款收入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</si>
  <si>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3"/>
        <charset val="134"/>
      </rPr>
      <t>征地拆迁支出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</si>
  <si>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3"/>
        <charset val="134"/>
      </rPr>
      <t>土地出让业务支出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</si>
  <si>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3"/>
        <charset val="134"/>
      </rPr>
      <t>其他国有土地使用权出让收入安排的支出</t>
    </r>
  </si>
  <si>
    <r>
      <rPr>
        <sz val="11"/>
        <rFont val="Times New Roman"/>
        <family val="1"/>
      </rPr>
      <t xml:space="preserve">    </t>
    </r>
    <r>
      <rPr>
        <sz val="11"/>
        <rFont val="宋体"/>
        <family val="3"/>
        <charset val="134"/>
      </rPr>
      <t>政府性基金转移收入</t>
    </r>
  </si>
  <si>
    <r>
      <rPr>
        <sz val="11"/>
        <rFont val="Times New Roman"/>
        <family val="1"/>
      </rPr>
      <t xml:space="preserve">    </t>
    </r>
    <r>
      <rPr>
        <sz val="11"/>
        <rFont val="宋体"/>
        <family val="3"/>
        <charset val="134"/>
      </rPr>
      <t>政府性基金转移支付</t>
    </r>
  </si>
  <si>
    <r>
      <rPr>
        <sz val="11"/>
        <rFont val="Times New Roman"/>
        <family val="1"/>
      </rPr>
      <t xml:space="preserve">    </t>
    </r>
    <r>
      <rPr>
        <sz val="11"/>
        <rFont val="宋体"/>
        <family val="3"/>
        <charset val="134"/>
      </rPr>
      <t>　政府性基金补助收入</t>
    </r>
  </si>
  <si>
    <r>
      <rPr>
        <sz val="11"/>
        <rFont val="Times New Roman"/>
        <family val="1"/>
      </rPr>
      <t xml:space="preserve">    </t>
    </r>
    <r>
      <rPr>
        <sz val="11"/>
        <rFont val="宋体"/>
        <family val="3"/>
        <charset val="134"/>
      </rPr>
      <t>　政府性基金补助支出</t>
    </r>
  </si>
  <si>
    <r>
      <rPr>
        <sz val="11"/>
        <rFont val="Times New Roman"/>
        <family val="1"/>
      </rPr>
      <t xml:space="preserve">    </t>
    </r>
    <r>
      <rPr>
        <sz val="11"/>
        <rFont val="宋体"/>
        <family val="3"/>
        <charset val="134"/>
      </rPr>
      <t>　政府性基金上解收入</t>
    </r>
  </si>
  <si>
    <r>
      <rPr>
        <sz val="11"/>
        <rFont val="Times New Roman"/>
        <family val="1"/>
      </rPr>
      <t xml:space="preserve">    </t>
    </r>
    <r>
      <rPr>
        <sz val="11"/>
        <rFont val="宋体"/>
        <family val="3"/>
        <charset val="134"/>
      </rPr>
      <t>　政府性基金上解支出</t>
    </r>
  </si>
  <si>
    <r>
      <rPr>
        <sz val="11"/>
        <rFont val="Times New Roman"/>
        <family val="1"/>
      </rPr>
      <t xml:space="preserve">    </t>
    </r>
    <r>
      <rPr>
        <sz val="11"/>
        <rFont val="宋体"/>
        <family val="3"/>
        <charset val="134"/>
      </rPr>
      <t>地震灾后恢复重建补助支出</t>
    </r>
  </si>
  <si>
    <t>三、调出资金</t>
  </si>
  <si>
    <t>四、年终结余</t>
  </si>
  <si>
    <t>收入总计</t>
  </si>
  <si>
    <t>支出总计</t>
  </si>
  <si>
    <r>
      <t>2020</t>
    </r>
    <r>
      <rPr>
        <sz val="11"/>
        <rFont val="宋体"/>
        <family val="3"/>
        <charset val="134"/>
      </rPr>
      <t>年预算数</t>
    </r>
    <phoneticPr fontId="17" type="noConversion"/>
  </si>
</sst>
</file>

<file path=xl/styles.xml><?xml version="1.0" encoding="utf-8"?>
<styleSheet xmlns="http://schemas.openxmlformats.org/spreadsheetml/2006/main">
  <numFmts count="5">
    <numFmt numFmtId="178" formatCode="0_);[Red]\(0\)"/>
    <numFmt numFmtId="179" formatCode="#,##0_ "/>
    <numFmt numFmtId="180" formatCode="0.0_ "/>
    <numFmt numFmtId="181" formatCode="0.00_ "/>
    <numFmt numFmtId="182" formatCode="0_ "/>
  </numFmts>
  <fonts count="18">
    <font>
      <sz val="11"/>
      <color theme="1"/>
      <name val="等线"/>
      <charset val="134"/>
      <scheme val="minor"/>
    </font>
    <font>
      <sz val="9"/>
      <name val="宋体"/>
      <family val="3"/>
      <charset val="134"/>
    </font>
    <font>
      <sz val="16"/>
      <name val="Times New Roman"/>
      <family val="1"/>
    </font>
    <font>
      <sz val="11"/>
      <name val="Times New Roman"/>
      <family val="1"/>
    </font>
    <font>
      <sz val="11"/>
      <name val="宋体"/>
      <family val="3"/>
      <charset val="134"/>
    </font>
    <font>
      <sz val="9"/>
      <name val="Times New Roman"/>
      <family val="1"/>
    </font>
    <font>
      <sz val="10"/>
      <name val="Times New Roman"/>
      <family val="1"/>
    </font>
    <font>
      <sz val="12"/>
      <name val="黑体"/>
      <family val="3"/>
      <charset val="134"/>
    </font>
    <font>
      <sz val="10"/>
      <name val="楷体_GB2312"/>
      <family val="3"/>
      <charset val="134"/>
    </font>
    <font>
      <sz val="12"/>
      <name val="楷体_GB2312"/>
      <family val="3"/>
      <charset val="134"/>
    </font>
    <font>
      <sz val="12"/>
      <name val="宋体"/>
      <family val="3"/>
      <charset val="134"/>
    </font>
    <font>
      <sz val="12"/>
      <name val="Times New Roman"/>
      <family val="1"/>
    </font>
    <font>
      <sz val="18"/>
      <name val="Times New Roman"/>
      <family val="1"/>
    </font>
    <font>
      <b/>
      <sz val="11"/>
      <name val="Times New Roman"/>
      <family val="1"/>
    </font>
    <font>
      <b/>
      <sz val="12"/>
      <name val="宋体"/>
      <family val="3"/>
      <charset val="134"/>
    </font>
    <font>
      <sz val="16"/>
      <name val="黑体"/>
      <family val="3"/>
      <charset val="134"/>
    </font>
    <font>
      <sz val="18"/>
      <name val="黑体"/>
      <family val="3"/>
      <charset val="134"/>
    </font>
    <font>
      <sz val="9"/>
      <name val="等线"/>
      <charset val="13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4">
    <xf numFmtId="0" fontId="0" fillId="0" borderId="0">
      <alignment vertical="center"/>
    </xf>
    <xf numFmtId="0" fontId="1" fillId="0" borderId="0"/>
    <xf numFmtId="0" fontId="10" fillId="0" borderId="0"/>
    <xf numFmtId="0" fontId="1" fillId="0" borderId="0">
      <alignment vertical="center"/>
    </xf>
  </cellStyleXfs>
  <cellXfs count="84">
    <xf numFmtId="0" fontId="0" fillId="0" borderId="0" xfId="0">
      <alignment vertical="center"/>
    </xf>
    <xf numFmtId="0" fontId="1" fillId="0" borderId="0" xfId="3" applyFont="1">
      <alignment vertical="center"/>
    </xf>
    <xf numFmtId="0" fontId="1" fillId="0" borderId="0" xfId="3">
      <alignment vertical="center"/>
    </xf>
    <xf numFmtId="0" fontId="1" fillId="0" borderId="0" xfId="3" applyAlignment="1">
      <alignment horizontal="center" vertical="center"/>
    </xf>
    <xf numFmtId="0" fontId="3" fillId="0" borderId="0" xfId="3" applyFont="1">
      <alignment vertical="center"/>
    </xf>
    <xf numFmtId="0" fontId="3" fillId="0" borderId="0" xfId="3" applyFont="1" applyAlignment="1">
      <alignment horizontal="center" vertical="center"/>
    </xf>
    <xf numFmtId="0" fontId="4" fillId="0" borderId="2" xfId="3" applyFont="1" applyBorder="1" applyAlignment="1">
      <alignment horizontal="center" vertical="center" wrapText="1"/>
    </xf>
    <xf numFmtId="0" fontId="3" fillId="0" borderId="2" xfId="3" applyFont="1" applyBorder="1" applyAlignment="1">
      <alignment horizontal="center" vertical="center" wrapText="1"/>
    </xf>
    <xf numFmtId="0" fontId="4" fillId="0" borderId="2" xfId="3" applyFont="1" applyBorder="1" applyAlignment="1">
      <alignment horizontal="left" vertical="center" wrapText="1"/>
    </xf>
    <xf numFmtId="0" fontId="3" fillId="0" borderId="2" xfId="3" applyFont="1" applyBorder="1" applyAlignment="1">
      <alignment horizontal="right" vertical="center" wrapText="1"/>
    </xf>
    <xf numFmtId="0" fontId="3" fillId="0" borderId="2" xfId="3" applyFont="1" applyBorder="1" applyAlignment="1">
      <alignment vertical="center" wrapText="1"/>
    </xf>
    <xf numFmtId="0" fontId="4" fillId="0" borderId="2" xfId="3" applyFont="1" applyBorder="1" applyAlignment="1">
      <alignment vertical="center" wrapText="1"/>
    </xf>
    <xf numFmtId="0" fontId="3" fillId="0" borderId="2" xfId="3" applyFont="1" applyBorder="1" applyAlignment="1">
      <alignment horizontal="right" vertical="center"/>
    </xf>
    <xf numFmtId="0" fontId="4" fillId="0" borderId="0" xfId="3" applyFont="1">
      <alignment vertical="center"/>
    </xf>
    <xf numFmtId="0" fontId="5" fillId="0" borderId="0" xfId="3" applyFont="1">
      <alignment vertical="center"/>
    </xf>
    <xf numFmtId="49" fontId="1" fillId="0" borderId="0" xfId="3" applyNumberFormat="1">
      <alignment vertical="center"/>
    </xf>
    <xf numFmtId="178" fontId="1" fillId="0" borderId="0" xfId="3" applyNumberFormat="1" applyFont="1" applyFill="1">
      <alignment vertical="center"/>
    </xf>
    <xf numFmtId="49" fontId="5" fillId="0" borderId="0" xfId="3" applyNumberFormat="1" applyFont="1">
      <alignment vertical="center"/>
    </xf>
    <xf numFmtId="49" fontId="6" fillId="0" borderId="0" xfId="3" applyNumberFormat="1" applyFont="1">
      <alignment vertical="center"/>
    </xf>
    <xf numFmtId="0" fontId="6" fillId="0" borderId="0" xfId="3" applyFont="1">
      <alignment vertical="center"/>
    </xf>
    <xf numFmtId="178" fontId="4" fillId="0" borderId="0" xfId="3" applyNumberFormat="1" applyFont="1" applyFill="1" applyAlignment="1">
      <alignment horizontal="right" vertical="center"/>
    </xf>
    <xf numFmtId="49" fontId="3" fillId="0" borderId="3" xfId="3" applyNumberFormat="1" applyFont="1" applyFill="1" applyBorder="1" applyAlignment="1" applyProtection="1">
      <alignment horizontal="center" vertical="center" wrapText="1"/>
    </xf>
    <xf numFmtId="49" fontId="4" fillId="0" borderId="4" xfId="3" applyNumberFormat="1" applyFont="1" applyFill="1" applyBorder="1" applyAlignment="1">
      <alignment horizontal="center" vertical="center" wrapText="1"/>
    </xf>
    <xf numFmtId="49" fontId="4" fillId="0" borderId="5" xfId="3" applyNumberFormat="1" applyFont="1" applyFill="1" applyBorder="1" applyAlignment="1">
      <alignment horizontal="center" vertical="center" wrapText="1"/>
    </xf>
    <xf numFmtId="4" fontId="4" fillId="0" borderId="2" xfId="3" applyNumberFormat="1" applyFont="1" applyFill="1" applyBorder="1" applyAlignment="1" applyProtection="1">
      <alignment horizontal="center" vertical="center" wrapText="1"/>
    </xf>
    <xf numFmtId="179" fontId="3" fillId="0" borderId="2" xfId="3" applyNumberFormat="1" applyFont="1" applyFill="1" applyBorder="1" applyAlignment="1">
      <alignment horizontal="right" vertical="center"/>
    </xf>
    <xf numFmtId="0" fontId="5" fillId="0" borderId="0" xfId="3" applyFont="1" applyFill="1">
      <alignment vertical="center"/>
    </xf>
    <xf numFmtId="4" fontId="4" fillId="0" borderId="2" xfId="3" applyNumberFormat="1" applyFont="1" applyFill="1" applyBorder="1" applyAlignment="1" applyProtection="1">
      <alignment horizontal="left" vertical="center" wrapText="1"/>
    </xf>
    <xf numFmtId="4" fontId="3" fillId="0" borderId="2" xfId="3" applyNumberFormat="1" applyFont="1" applyFill="1" applyBorder="1" applyAlignment="1" applyProtection="1">
      <alignment horizontal="left" vertical="center" wrapText="1"/>
    </xf>
    <xf numFmtId="179" fontId="5" fillId="0" borderId="0" xfId="3" applyNumberFormat="1" applyFont="1">
      <alignment vertical="center"/>
    </xf>
    <xf numFmtId="0" fontId="4" fillId="0" borderId="2" xfId="0" applyFont="1" applyFill="1" applyBorder="1" applyAlignment="1">
      <alignment vertical="center" wrapText="1"/>
    </xf>
    <xf numFmtId="49" fontId="1" fillId="0" borderId="0" xfId="3" applyNumberFormat="1" applyFont="1">
      <alignment vertical="center"/>
    </xf>
    <xf numFmtId="178" fontId="5" fillId="0" borderId="0" xfId="3" applyNumberFormat="1" applyFont="1" applyFill="1">
      <alignment vertical="center"/>
    </xf>
    <xf numFmtId="0" fontId="7" fillId="0" borderId="0" xfId="2" applyFont="1" applyFill="1"/>
    <xf numFmtId="0" fontId="8" fillId="0" borderId="0" xfId="2" applyFont="1" applyFill="1"/>
    <xf numFmtId="0" fontId="3" fillId="0" borderId="0" xfId="2" applyFont="1" applyFill="1" applyAlignment="1">
      <alignment horizontal="center" wrapText="1"/>
    </xf>
    <xf numFmtId="0" fontId="9" fillId="0" borderId="0" xfId="2" applyFont="1" applyFill="1"/>
    <xf numFmtId="0" fontId="9" fillId="0" borderId="0" xfId="2" applyFont="1" applyFill="1" applyAlignment="1">
      <alignment wrapText="1"/>
    </xf>
    <xf numFmtId="0" fontId="10" fillId="0" borderId="0" xfId="2" applyFill="1" applyAlignment="1">
      <alignment wrapText="1"/>
    </xf>
    <xf numFmtId="0" fontId="0" fillId="0" borderId="0" xfId="2" applyFont="1" applyFill="1" applyAlignment="1">
      <alignment wrapText="1"/>
    </xf>
    <xf numFmtId="0" fontId="10" fillId="0" borderId="0" xfId="2" applyFill="1" applyAlignment="1">
      <alignment vertical="center"/>
    </xf>
    <xf numFmtId="0" fontId="10" fillId="0" borderId="0" xfId="2" applyFill="1" applyAlignment="1">
      <alignment horizontal="center" vertical="center"/>
    </xf>
    <xf numFmtId="0" fontId="10" fillId="0" borderId="0" xfId="2" applyFill="1" applyAlignment="1">
      <alignment horizontal="center"/>
    </xf>
    <xf numFmtId="0" fontId="10" fillId="0" borderId="0" xfId="2" applyFill="1"/>
    <xf numFmtId="0" fontId="0" fillId="0" borderId="0" xfId="2" applyFont="1" applyFill="1" applyAlignment="1">
      <alignment vertical="center"/>
    </xf>
    <xf numFmtId="0" fontId="11" fillId="0" borderId="0" xfId="2" applyFont="1" applyFill="1" applyAlignment="1">
      <alignment horizontal="center" vertical="center"/>
    </xf>
    <xf numFmtId="0" fontId="11" fillId="0" borderId="0" xfId="2" applyFont="1" applyFill="1" applyAlignment="1">
      <alignment horizontal="center"/>
    </xf>
    <xf numFmtId="0" fontId="11" fillId="0" borderId="0" xfId="2" applyFont="1" applyFill="1"/>
    <xf numFmtId="0" fontId="4" fillId="0" borderId="0" xfId="2" applyFont="1" applyFill="1" applyAlignment="1">
      <alignment vertical="center" wrapText="1"/>
    </xf>
    <xf numFmtId="0" fontId="4" fillId="0" borderId="0" xfId="2" applyFont="1" applyFill="1" applyAlignment="1">
      <alignment horizontal="center" vertical="center" wrapText="1"/>
    </xf>
    <xf numFmtId="0" fontId="4" fillId="0" borderId="0" xfId="2" applyFont="1" applyFill="1" applyBorder="1" applyAlignment="1">
      <alignment horizontal="center" wrapText="1"/>
    </xf>
    <xf numFmtId="0" fontId="4" fillId="0" borderId="0" xfId="2" applyFont="1" applyFill="1" applyAlignment="1">
      <alignment horizontal="center" wrapText="1"/>
    </xf>
    <xf numFmtId="0" fontId="4" fillId="0" borderId="2" xfId="2" applyFont="1" applyFill="1" applyBorder="1" applyAlignment="1">
      <alignment horizontal="center" vertical="center" wrapText="1"/>
    </xf>
    <xf numFmtId="0" fontId="3" fillId="0" borderId="2" xfId="2" applyFont="1" applyFill="1" applyBorder="1" applyAlignment="1">
      <alignment horizontal="center" vertical="center" wrapText="1"/>
    </xf>
    <xf numFmtId="0" fontId="4" fillId="0" borderId="2" xfId="2" applyFont="1" applyBorder="1" applyAlignment="1">
      <alignment horizontal="center" vertical="center" wrapText="1"/>
    </xf>
    <xf numFmtId="180" fontId="4" fillId="0" borderId="2" xfId="2" applyNumberFormat="1" applyFont="1" applyBorder="1" applyAlignment="1">
      <alignment horizontal="center" vertical="center" wrapText="1"/>
    </xf>
    <xf numFmtId="0" fontId="4" fillId="0" borderId="2" xfId="2" applyFont="1" applyFill="1" applyBorder="1" applyAlignment="1">
      <alignment vertical="center" wrapText="1"/>
    </xf>
    <xf numFmtId="0" fontId="3" fillId="0" borderId="2" xfId="2" applyFont="1" applyFill="1" applyBorder="1" applyAlignment="1">
      <alignment horizontal="right" vertical="center" wrapText="1"/>
    </xf>
    <xf numFmtId="181" fontId="3" fillId="0" borderId="2" xfId="2" applyNumberFormat="1" applyFont="1" applyFill="1" applyBorder="1" applyAlignment="1">
      <alignment horizontal="right" vertical="center" wrapText="1"/>
    </xf>
    <xf numFmtId="0" fontId="3" fillId="0" borderId="2" xfId="2" applyFont="1" applyFill="1" applyBorder="1" applyAlignment="1">
      <alignment vertical="center" wrapText="1"/>
    </xf>
    <xf numFmtId="182" fontId="3" fillId="0" borderId="2" xfId="2" applyNumberFormat="1" applyFont="1" applyFill="1" applyBorder="1" applyAlignment="1" applyProtection="1">
      <alignment vertical="center" wrapText="1"/>
      <protection locked="0"/>
    </xf>
    <xf numFmtId="1" fontId="4" fillId="0" borderId="2" xfId="2" applyNumberFormat="1" applyFont="1" applyFill="1" applyBorder="1" applyAlignment="1" applyProtection="1">
      <alignment vertical="center" wrapText="1"/>
      <protection locked="0"/>
    </xf>
    <xf numFmtId="1" fontId="3" fillId="0" borderId="2" xfId="2" applyNumberFormat="1" applyFont="1" applyFill="1" applyBorder="1" applyAlignment="1" applyProtection="1">
      <alignment vertical="center" wrapText="1"/>
      <protection locked="0"/>
    </xf>
    <xf numFmtId="0" fontId="3" fillId="0" borderId="2" xfId="2" applyNumberFormat="1" applyFont="1" applyFill="1" applyBorder="1" applyAlignment="1" applyProtection="1">
      <alignment vertical="center" wrapText="1"/>
      <protection locked="0"/>
    </xf>
    <xf numFmtId="0" fontId="4" fillId="0" borderId="2" xfId="2" applyNumberFormat="1" applyFont="1" applyFill="1" applyBorder="1" applyAlignment="1" applyProtection="1">
      <alignment vertical="center" wrapText="1"/>
      <protection locked="0"/>
    </xf>
    <xf numFmtId="0" fontId="13" fillId="0" borderId="2" xfId="2" applyFont="1" applyFill="1" applyBorder="1" applyAlignment="1">
      <alignment vertical="center" wrapText="1"/>
    </xf>
    <xf numFmtId="0" fontId="3" fillId="0" borderId="0" xfId="2" applyFont="1" applyFill="1" applyAlignment="1">
      <alignment horizontal="center"/>
    </xf>
    <xf numFmtId="0" fontId="4" fillId="0" borderId="0" xfId="2" applyFont="1" applyFill="1" applyAlignment="1">
      <alignment horizontal="left" vertical="center" wrapText="1"/>
    </xf>
    <xf numFmtId="0" fontId="14" fillId="0" borderId="0" xfId="2" applyFont="1" applyFill="1"/>
    <xf numFmtId="0" fontId="14" fillId="0" borderId="0" xfId="2" applyFont="1" applyFill="1" applyAlignment="1">
      <alignment horizontal="center"/>
    </xf>
    <xf numFmtId="0" fontId="10" fillId="0" borderId="0" xfId="2"/>
    <xf numFmtId="0" fontId="12" fillId="0" borderId="0" xfId="2" applyFont="1" applyFill="1" applyAlignment="1">
      <alignment horizontal="center" vertical="center" wrapText="1"/>
    </xf>
    <xf numFmtId="0" fontId="4" fillId="0" borderId="1" xfId="2" applyFont="1" applyFill="1" applyBorder="1" applyAlignment="1">
      <alignment horizontal="right" vertical="center" wrapText="1"/>
    </xf>
    <xf numFmtId="0" fontId="2" fillId="0" borderId="0" xfId="3" applyNumberFormat="1" applyFont="1" applyFill="1" applyAlignment="1" applyProtection="1">
      <alignment horizontal="center" vertical="center"/>
    </xf>
    <xf numFmtId="49" fontId="4" fillId="0" borderId="2" xfId="1" applyNumberFormat="1" applyFont="1" applyFill="1" applyBorder="1" applyAlignment="1" applyProtection="1">
      <alignment horizontal="center" vertical="center" wrapText="1"/>
    </xf>
    <xf numFmtId="49" fontId="3" fillId="0" borderId="2" xfId="1" applyNumberFormat="1" applyFont="1" applyFill="1" applyBorder="1" applyAlignment="1" applyProtection="1">
      <alignment horizontal="center" vertical="center" wrapText="1"/>
    </xf>
    <xf numFmtId="49" fontId="3" fillId="0" borderId="3" xfId="3" applyNumberFormat="1" applyFont="1" applyFill="1" applyBorder="1" applyAlignment="1" applyProtection="1">
      <alignment horizontal="center" vertical="center" wrapText="1"/>
    </xf>
    <xf numFmtId="0" fontId="4" fillId="0" borderId="2" xfId="3" applyNumberFormat="1" applyFont="1" applyFill="1" applyBorder="1" applyAlignment="1" applyProtection="1">
      <alignment horizontal="center" vertical="center" wrapText="1"/>
    </xf>
    <xf numFmtId="0" fontId="3" fillId="0" borderId="2" xfId="1" applyNumberFormat="1" applyFont="1" applyFill="1" applyBorder="1" applyAlignment="1" applyProtection="1">
      <alignment horizontal="center" vertical="center" wrapText="1"/>
    </xf>
    <xf numFmtId="178" fontId="3" fillId="0" borderId="2" xfId="3" applyNumberFormat="1" applyFont="1" applyFill="1" applyBorder="1" applyAlignment="1">
      <alignment horizontal="center" vertical="center"/>
    </xf>
    <xf numFmtId="0" fontId="2" fillId="0" borderId="0" xfId="3" applyFont="1" applyAlignment="1">
      <alignment horizontal="center" vertical="center"/>
    </xf>
    <xf numFmtId="0" fontId="3" fillId="0" borderId="1" xfId="3" applyFont="1" applyBorder="1" applyAlignment="1">
      <alignment horizontal="right" vertical="center"/>
    </xf>
    <xf numFmtId="0" fontId="1" fillId="0" borderId="0" xfId="3" applyAlignment="1">
      <alignment horizontal="left" vertical="center" wrapText="1"/>
    </xf>
    <xf numFmtId="0" fontId="1" fillId="0" borderId="0" xfId="3" applyAlignment="1">
      <alignment horizontal="center" vertical="center" wrapText="1"/>
    </xf>
  </cellXfs>
  <cellStyles count="4">
    <cellStyle name="常规" xfId="0" builtinId="0"/>
    <cellStyle name="常规 3_高新区2018年预算定稿" xfId="2"/>
    <cellStyle name="常规_2015年支出明细表" xfId="3"/>
    <cellStyle name="千位分隔[0]_2015年支出明细表" xfId="1"/>
  </cellStyles>
  <dxfs count="0"/>
  <tableStyles count="0" defaultTableStyle="TableStyleMedium2" defaultPivotStyle="PivotStyleLight16"/>
  <colors>
    <mruColors>
      <color rgb="FF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34</xdr:row>
      <xdr:rowOff>0</xdr:rowOff>
    </xdr:from>
    <xdr:to>
      <xdr:col>6</xdr:col>
      <xdr:colOff>76200</xdr:colOff>
      <xdr:row>34</xdr:row>
      <xdr:rowOff>7620</xdr:rowOff>
    </xdr:to>
    <xdr:sp macro="" textlink="">
      <xdr:nvSpPr>
        <xdr:cNvPr id="2" name="Text Box 1"/>
        <xdr:cNvSpPr txBox="1">
          <a:spLocks noChangeArrowheads="1"/>
        </xdr:cNvSpPr>
      </xdr:nvSpPr>
      <xdr:spPr>
        <a:xfrm>
          <a:off x="5828030" y="11275695"/>
          <a:ext cx="7620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:r="http://schemas.openxmlformats.org/officeDocument/2006/relationships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:r="http://schemas.openxmlformats.org/officeDocument/2006/relationships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76200</xdr:colOff>
      <xdr:row>34</xdr:row>
      <xdr:rowOff>7620</xdr:rowOff>
    </xdr:to>
    <xdr:sp macro="" textlink="">
      <xdr:nvSpPr>
        <xdr:cNvPr id="3" name="Text Box 2"/>
        <xdr:cNvSpPr txBox="1">
          <a:spLocks noChangeArrowheads="1"/>
        </xdr:cNvSpPr>
      </xdr:nvSpPr>
      <xdr:spPr>
        <a:xfrm>
          <a:off x="5828030" y="11275695"/>
          <a:ext cx="7620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:r="http://schemas.openxmlformats.org/officeDocument/2006/relationships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:r="http://schemas.openxmlformats.org/officeDocument/2006/relationships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76200</xdr:colOff>
      <xdr:row>34</xdr:row>
      <xdr:rowOff>7620</xdr:rowOff>
    </xdr:to>
    <xdr:sp macro="" textlink="">
      <xdr:nvSpPr>
        <xdr:cNvPr id="4" name="Text Box 3"/>
        <xdr:cNvSpPr txBox="1">
          <a:spLocks noChangeArrowheads="1"/>
        </xdr:cNvSpPr>
      </xdr:nvSpPr>
      <xdr:spPr>
        <a:xfrm>
          <a:off x="5828030" y="11275695"/>
          <a:ext cx="7620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:r="http://schemas.openxmlformats.org/officeDocument/2006/relationships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:r="http://schemas.openxmlformats.org/officeDocument/2006/relationships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76200</xdr:colOff>
      <xdr:row>34</xdr:row>
      <xdr:rowOff>7620</xdr:rowOff>
    </xdr:to>
    <xdr:sp macro="" textlink="">
      <xdr:nvSpPr>
        <xdr:cNvPr id="5" name="Text Box 4"/>
        <xdr:cNvSpPr txBox="1">
          <a:spLocks noChangeArrowheads="1"/>
        </xdr:cNvSpPr>
      </xdr:nvSpPr>
      <xdr:spPr>
        <a:xfrm>
          <a:off x="5828030" y="11275695"/>
          <a:ext cx="7620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:r="http://schemas.openxmlformats.org/officeDocument/2006/relationships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:r="http://schemas.openxmlformats.org/officeDocument/2006/relationships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3"/>
  <sheetViews>
    <sheetView showGridLines="0" showZeros="0" tabSelected="1" workbookViewId="0">
      <selection activeCell="J19" sqref="J19:J20"/>
    </sheetView>
  </sheetViews>
  <sheetFormatPr defaultColWidth="9.875" defaultRowHeight="14.25"/>
  <cols>
    <col min="1" max="1" width="25.25" style="40" customWidth="1"/>
    <col min="2" max="2" width="7.5" style="41" customWidth="1"/>
    <col min="3" max="3" width="9.125" style="42" customWidth="1"/>
    <col min="4" max="4" width="8" style="42" customWidth="1"/>
    <col min="5" max="5" width="8.125" style="42" customWidth="1"/>
    <col min="6" max="6" width="27" style="43" customWidth="1"/>
    <col min="7" max="7" width="8.375" style="42" customWidth="1"/>
    <col min="8" max="9" width="7.375" style="42" customWidth="1"/>
    <col min="10" max="10" width="8.5" style="42" customWidth="1"/>
    <col min="11" max="27" width="10" style="43" customWidth="1"/>
    <col min="28" max="16384" width="9.875" style="43"/>
  </cols>
  <sheetData>
    <row r="1" spans="1:10" ht="15.75">
      <c r="A1" s="44"/>
      <c r="B1" s="45"/>
      <c r="C1" s="46"/>
      <c r="D1" s="46"/>
      <c r="E1" s="46"/>
      <c r="F1" s="47"/>
      <c r="G1" s="46"/>
      <c r="H1" s="46"/>
      <c r="I1" s="46"/>
      <c r="J1" s="46"/>
    </row>
    <row r="2" spans="1:10" s="33" customFormat="1" ht="27" customHeight="1">
      <c r="A2" s="71" t="s">
        <v>0</v>
      </c>
      <c r="B2" s="71"/>
      <c r="C2" s="71"/>
      <c r="D2" s="71"/>
      <c r="E2" s="71"/>
      <c r="F2" s="71"/>
      <c r="G2" s="71"/>
      <c r="H2" s="71"/>
      <c r="I2" s="71"/>
      <c r="J2" s="71"/>
    </row>
    <row r="3" spans="1:10" s="34" customFormat="1" ht="17.25" customHeight="1">
      <c r="A3" s="48"/>
      <c r="B3" s="49"/>
      <c r="C3" s="50"/>
      <c r="D3" s="50"/>
      <c r="E3" s="50"/>
      <c r="F3" s="50"/>
      <c r="G3" s="51"/>
      <c r="H3" s="51"/>
      <c r="I3" s="72" t="s">
        <v>1</v>
      </c>
      <c r="J3" s="72"/>
    </row>
    <row r="4" spans="1:10" s="35" customFormat="1" ht="45" customHeight="1">
      <c r="A4" s="52" t="s">
        <v>2</v>
      </c>
      <c r="B4" s="53" t="s">
        <v>3</v>
      </c>
      <c r="C4" s="52" t="s">
        <v>4</v>
      </c>
      <c r="D4" s="54" t="s">
        <v>5</v>
      </c>
      <c r="E4" s="55" t="s">
        <v>6</v>
      </c>
      <c r="F4" s="52" t="s">
        <v>2</v>
      </c>
      <c r="G4" s="53" t="s">
        <v>7</v>
      </c>
      <c r="H4" s="53" t="s">
        <v>8</v>
      </c>
      <c r="I4" s="52" t="s">
        <v>5</v>
      </c>
      <c r="J4" s="52" t="s">
        <v>9</v>
      </c>
    </row>
    <row r="5" spans="1:10" s="36" customFormat="1" ht="25.5" customHeight="1">
      <c r="A5" s="56" t="s">
        <v>10</v>
      </c>
      <c r="B5" s="57">
        <f>B6+B22</f>
        <v>71401</v>
      </c>
      <c r="C5" s="57">
        <f>C6+C22</f>
        <v>68003</v>
      </c>
      <c r="D5" s="57">
        <f t="shared" ref="D5:D21" si="0">B5-C5</f>
        <v>3398</v>
      </c>
      <c r="E5" s="58">
        <f t="shared" ref="E5:E10" si="1">(B5/C5-1)*100</f>
        <v>4.99683837477758</v>
      </c>
      <c r="F5" s="56" t="s">
        <v>11</v>
      </c>
      <c r="G5" s="57">
        <f>SUM(G6:G27)</f>
        <v>188008</v>
      </c>
      <c r="H5" s="57">
        <f>SUM(H6:H27)</f>
        <v>173226</v>
      </c>
      <c r="I5" s="57">
        <f t="shared" ref="I5:I24" si="2">G5-H5</f>
        <v>14782</v>
      </c>
      <c r="J5" s="58">
        <f t="shared" ref="J5:J16" si="3">(G5/H5-1)*100</f>
        <v>8.5333610427995801</v>
      </c>
    </row>
    <row r="6" spans="1:10" s="37" customFormat="1" ht="25.5" customHeight="1">
      <c r="A6" s="59" t="s">
        <v>12</v>
      </c>
      <c r="B6" s="57">
        <f>SUM(B7:B21)</f>
        <v>34831</v>
      </c>
      <c r="C6" s="57">
        <f>SUM(C7:C21)</f>
        <v>32400</v>
      </c>
      <c r="D6" s="57">
        <f t="shared" si="0"/>
        <v>2431</v>
      </c>
      <c r="E6" s="58">
        <f t="shared" si="1"/>
        <v>7.50308641975308</v>
      </c>
      <c r="F6" s="60" t="s">
        <v>13</v>
      </c>
      <c r="G6" s="57">
        <v>31527</v>
      </c>
      <c r="H6" s="57">
        <v>17530</v>
      </c>
      <c r="I6" s="57">
        <f t="shared" si="2"/>
        <v>13997</v>
      </c>
      <c r="J6" s="58">
        <f t="shared" si="3"/>
        <v>79.845978322875098</v>
      </c>
    </row>
    <row r="7" spans="1:10" s="37" customFormat="1" ht="25.5" customHeight="1">
      <c r="A7" s="59" t="s">
        <v>14</v>
      </c>
      <c r="B7" s="57">
        <v>6700</v>
      </c>
      <c r="C7" s="57">
        <v>6472</v>
      </c>
      <c r="D7" s="57">
        <f t="shared" si="0"/>
        <v>228</v>
      </c>
      <c r="E7" s="58">
        <f t="shared" si="1"/>
        <v>3.5228677379480802</v>
      </c>
      <c r="F7" s="60" t="s">
        <v>15</v>
      </c>
      <c r="G7" s="57">
        <v>12</v>
      </c>
      <c r="H7" s="57"/>
      <c r="I7" s="57">
        <f t="shared" si="2"/>
        <v>12</v>
      </c>
      <c r="J7" s="58"/>
    </row>
    <row r="8" spans="1:10" s="37" customFormat="1" ht="25.5" customHeight="1">
      <c r="A8" s="59" t="s">
        <v>16</v>
      </c>
      <c r="B8" s="57"/>
      <c r="C8" s="57">
        <v>28</v>
      </c>
      <c r="D8" s="57">
        <f t="shared" si="0"/>
        <v>-28</v>
      </c>
      <c r="E8" s="58">
        <f t="shared" si="1"/>
        <v>-100</v>
      </c>
      <c r="F8" s="59" t="s">
        <v>17</v>
      </c>
      <c r="G8" s="57">
        <v>2080</v>
      </c>
      <c r="H8" s="57">
        <v>978</v>
      </c>
      <c r="I8" s="57">
        <f t="shared" si="2"/>
        <v>1102</v>
      </c>
      <c r="J8" s="58">
        <f t="shared" si="3"/>
        <v>112.67893660531701</v>
      </c>
    </row>
    <row r="9" spans="1:10" s="37" customFormat="1" ht="25.5" customHeight="1">
      <c r="A9" s="59" t="s">
        <v>18</v>
      </c>
      <c r="B9" s="57">
        <v>2700</v>
      </c>
      <c r="C9" s="57">
        <v>2316</v>
      </c>
      <c r="D9" s="57">
        <f t="shared" si="0"/>
        <v>384</v>
      </c>
      <c r="E9" s="58">
        <f t="shared" si="1"/>
        <v>16.580310880829</v>
      </c>
      <c r="F9" s="59" t="s">
        <v>19</v>
      </c>
      <c r="G9" s="57">
        <v>14380</v>
      </c>
      <c r="H9" s="57">
        <v>9225</v>
      </c>
      <c r="I9" s="57">
        <f t="shared" si="2"/>
        <v>5155</v>
      </c>
      <c r="J9" s="58">
        <f t="shared" si="3"/>
        <v>55.880758807588101</v>
      </c>
    </row>
    <row r="10" spans="1:10" s="37" customFormat="1" ht="25.5" customHeight="1">
      <c r="A10" s="59" t="s">
        <v>20</v>
      </c>
      <c r="B10" s="57">
        <v>750</v>
      </c>
      <c r="C10" s="57">
        <v>658</v>
      </c>
      <c r="D10" s="57">
        <f t="shared" si="0"/>
        <v>92</v>
      </c>
      <c r="E10" s="58">
        <f t="shared" si="1"/>
        <v>13.9817629179331</v>
      </c>
      <c r="F10" s="59" t="s">
        <v>21</v>
      </c>
      <c r="G10" s="57">
        <v>8448</v>
      </c>
      <c r="H10" s="57">
        <f>3916+5000</f>
        <v>8916</v>
      </c>
      <c r="I10" s="57">
        <f t="shared" si="2"/>
        <v>-468</v>
      </c>
      <c r="J10" s="58">
        <f t="shared" si="3"/>
        <v>-5.2489905787348601</v>
      </c>
    </row>
    <row r="11" spans="1:10" s="37" customFormat="1" ht="25.5" customHeight="1">
      <c r="A11" s="59" t="s">
        <v>22</v>
      </c>
      <c r="B11" s="57"/>
      <c r="C11" s="57"/>
      <c r="D11" s="57">
        <f t="shared" si="0"/>
        <v>0</v>
      </c>
      <c r="E11" s="58"/>
      <c r="F11" s="59" t="s">
        <v>23</v>
      </c>
      <c r="G11" s="57">
        <v>240</v>
      </c>
      <c r="H11" s="57">
        <v>244</v>
      </c>
      <c r="I11" s="57">
        <f t="shared" si="2"/>
        <v>-4</v>
      </c>
      <c r="J11" s="58">
        <f t="shared" si="3"/>
        <v>-1.63934426229508</v>
      </c>
    </row>
    <row r="12" spans="1:10" s="37" customFormat="1" ht="25.5" customHeight="1">
      <c r="A12" s="59" t="s">
        <v>24</v>
      </c>
      <c r="B12" s="57"/>
      <c r="C12" s="57"/>
      <c r="D12" s="57">
        <f t="shared" si="0"/>
        <v>0</v>
      </c>
      <c r="E12" s="58"/>
      <c r="F12" s="59" t="s">
        <v>25</v>
      </c>
      <c r="G12" s="57">
        <v>7871</v>
      </c>
      <c r="H12" s="57">
        <v>5856</v>
      </c>
      <c r="I12" s="57">
        <f t="shared" si="2"/>
        <v>2015</v>
      </c>
      <c r="J12" s="58">
        <f t="shared" si="3"/>
        <v>34.409153005464503</v>
      </c>
    </row>
    <row r="13" spans="1:10" s="37" customFormat="1" ht="30.75" customHeight="1">
      <c r="A13" s="59" t="s">
        <v>26</v>
      </c>
      <c r="B13" s="57">
        <v>1000</v>
      </c>
      <c r="C13" s="57">
        <v>889</v>
      </c>
      <c r="D13" s="57">
        <f t="shared" si="0"/>
        <v>111</v>
      </c>
      <c r="E13" s="58">
        <f t="shared" ref="E13:E16" si="4">(B13/C13-1)*100</f>
        <v>12.485939257592801</v>
      </c>
      <c r="F13" s="59" t="s">
        <v>27</v>
      </c>
      <c r="G13" s="57">
        <v>2803</v>
      </c>
      <c r="H13" s="57">
        <v>2420</v>
      </c>
      <c r="I13" s="57">
        <f t="shared" si="2"/>
        <v>383</v>
      </c>
      <c r="J13" s="58">
        <f t="shared" si="3"/>
        <v>15.8264462809917</v>
      </c>
    </row>
    <row r="14" spans="1:10" s="37" customFormat="1" ht="25.5" customHeight="1">
      <c r="A14" s="59" t="s">
        <v>28</v>
      </c>
      <c r="B14" s="57">
        <v>450</v>
      </c>
      <c r="C14" s="57">
        <v>359</v>
      </c>
      <c r="D14" s="57">
        <f t="shared" si="0"/>
        <v>91</v>
      </c>
      <c r="E14" s="58">
        <f t="shared" si="4"/>
        <v>25.348189415041801</v>
      </c>
      <c r="F14" s="59" t="s">
        <v>29</v>
      </c>
      <c r="G14" s="57">
        <v>305</v>
      </c>
      <c r="H14" s="57">
        <v>260</v>
      </c>
      <c r="I14" s="57">
        <f t="shared" si="2"/>
        <v>45</v>
      </c>
      <c r="J14" s="58">
        <f t="shared" si="3"/>
        <v>17.307692307692299</v>
      </c>
    </row>
    <row r="15" spans="1:10" s="37" customFormat="1" ht="25.5" customHeight="1">
      <c r="A15" s="59" t="s">
        <v>30</v>
      </c>
      <c r="B15" s="57">
        <v>1201</v>
      </c>
      <c r="C15" s="57">
        <v>814</v>
      </c>
      <c r="D15" s="57">
        <f t="shared" si="0"/>
        <v>387</v>
      </c>
      <c r="E15" s="58">
        <f t="shared" si="4"/>
        <v>47.542997542997497</v>
      </c>
      <c r="F15" s="59" t="s">
        <v>31</v>
      </c>
      <c r="G15" s="57">
        <v>115955</v>
      </c>
      <c r="H15" s="57">
        <v>123131</v>
      </c>
      <c r="I15" s="57">
        <f t="shared" si="2"/>
        <v>-7176</v>
      </c>
      <c r="J15" s="58">
        <f t="shared" si="3"/>
        <v>-5.8279393491484699</v>
      </c>
    </row>
    <row r="16" spans="1:10" s="37" customFormat="1" ht="25.5" customHeight="1">
      <c r="A16" s="59" t="s">
        <v>32</v>
      </c>
      <c r="B16" s="57">
        <v>3660</v>
      </c>
      <c r="C16" s="57">
        <v>2778</v>
      </c>
      <c r="D16" s="57">
        <f t="shared" si="0"/>
        <v>882</v>
      </c>
      <c r="E16" s="58">
        <f t="shared" si="4"/>
        <v>31.7494600431965</v>
      </c>
      <c r="F16" s="59" t="s">
        <v>33</v>
      </c>
      <c r="G16" s="57">
        <v>734</v>
      </c>
      <c r="H16" s="57">
        <v>742</v>
      </c>
      <c r="I16" s="57">
        <f t="shared" si="2"/>
        <v>-8</v>
      </c>
      <c r="J16" s="58">
        <f t="shared" si="3"/>
        <v>-1.07816711590296</v>
      </c>
    </row>
    <row r="17" spans="1:10" s="37" customFormat="1" ht="25.5" customHeight="1">
      <c r="A17" s="59" t="s">
        <v>34</v>
      </c>
      <c r="B17" s="57"/>
      <c r="C17" s="57"/>
      <c r="D17" s="57">
        <f t="shared" si="0"/>
        <v>0</v>
      </c>
      <c r="E17" s="58"/>
      <c r="F17" s="59" t="s">
        <v>35</v>
      </c>
      <c r="G17" s="57"/>
      <c r="H17" s="57"/>
      <c r="I17" s="57">
        <f t="shared" si="2"/>
        <v>0</v>
      </c>
      <c r="J17" s="58"/>
    </row>
    <row r="18" spans="1:10" s="37" customFormat="1" ht="25.5" customHeight="1">
      <c r="A18" s="59" t="s">
        <v>36</v>
      </c>
      <c r="B18" s="57">
        <v>18340</v>
      </c>
      <c r="C18" s="57">
        <v>18068</v>
      </c>
      <c r="D18" s="57">
        <f t="shared" si="0"/>
        <v>272</v>
      </c>
      <c r="E18" s="58">
        <f>(B18/C18-1)*100</f>
        <v>1.50542395395175</v>
      </c>
      <c r="F18" s="59" t="s">
        <v>37</v>
      </c>
      <c r="G18" s="57"/>
      <c r="H18" s="57">
        <v>3501</v>
      </c>
      <c r="I18" s="57">
        <f t="shared" si="2"/>
        <v>-3501</v>
      </c>
      <c r="J18" s="58">
        <f t="shared" ref="J18:J23" si="5">(G18/H18-1)*100</f>
        <v>-100</v>
      </c>
    </row>
    <row r="19" spans="1:10" s="37" customFormat="1" ht="25.5" customHeight="1">
      <c r="A19" s="59" t="s">
        <v>38</v>
      </c>
      <c r="B19" s="57"/>
      <c r="C19" s="57"/>
      <c r="D19" s="57">
        <f t="shared" si="0"/>
        <v>0</v>
      </c>
      <c r="E19" s="58"/>
      <c r="F19" s="59" t="s">
        <v>39</v>
      </c>
      <c r="G19" s="57"/>
      <c r="H19" s="57">
        <v>12</v>
      </c>
      <c r="I19" s="57">
        <f t="shared" si="2"/>
        <v>-12</v>
      </c>
      <c r="J19" s="58">
        <f t="shared" si="5"/>
        <v>-100</v>
      </c>
    </row>
    <row r="20" spans="1:10" s="37" customFormat="1" ht="25.5" customHeight="1">
      <c r="A20" s="59" t="s">
        <v>40</v>
      </c>
      <c r="B20" s="57"/>
      <c r="C20" s="57"/>
      <c r="D20" s="57">
        <f t="shared" si="0"/>
        <v>0</v>
      </c>
      <c r="E20" s="58"/>
      <c r="F20" s="59" t="s">
        <v>41</v>
      </c>
      <c r="G20" s="57">
        <v>10</v>
      </c>
      <c r="H20" s="57">
        <v>20</v>
      </c>
      <c r="I20" s="57">
        <f t="shared" si="2"/>
        <v>-10</v>
      </c>
      <c r="J20" s="58">
        <f t="shared" si="5"/>
        <v>-50</v>
      </c>
    </row>
    <row r="21" spans="1:10" s="37" customFormat="1" ht="25.5" customHeight="1">
      <c r="A21" s="56" t="s">
        <v>42</v>
      </c>
      <c r="B21" s="57">
        <v>30</v>
      </c>
      <c r="C21" s="57">
        <v>18</v>
      </c>
      <c r="D21" s="57">
        <f t="shared" si="0"/>
        <v>12</v>
      </c>
      <c r="E21" s="58">
        <f>(B21/C21-1)*100</f>
        <v>66.6666666666667</v>
      </c>
      <c r="F21" s="59" t="s">
        <v>43</v>
      </c>
      <c r="G21" s="57">
        <v>0</v>
      </c>
      <c r="H21" s="57"/>
      <c r="I21" s="57">
        <f t="shared" si="2"/>
        <v>0</v>
      </c>
      <c r="J21" s="58"/>
    </row>
    <row r="22" spans="1:10" s="37" customFormat="1" ht="25.5" customHeight="1">
      <c r="A22" s="59" t="s">
        <v>44</v>
      </c>
      <c r="B22" s="57">
        <f>SUM(B24:B27)</f>
        <v>36570</v>
      </c>
      <c r="C22" s="57">
        <f>SUM(C23:C28)</f>
        <v>35603</v>
      </c>
      <c r="D22" s="57">
        <f t="shared" ref="D22:D39" si="6">B22-C22</f>
        <v>967</v>
      </c>
      <c r="E22" s="58">
        <f t="shared" ref="E22:E25" si="7">(B22/C22-1)*100</f>
        <v>2.7160632530966602</v>
      </c>
      <c r="F22" s="59" t="s">
        <v>45</v>
      </c>
      <c r="G22" s="57">
        <v>400</v>
      </c>
      <c r="H22" s="57">
        <v>233</v>
      </c>
      <c r="I22" s="57">
        <f t="shared" si="2"/>
        <v>167</v>
      </c>
      <c r="J22" s="58">
        <f t="shared" si="5"/>
        <v>71.6738197424893</v>
      </c>
    </row>
    <row r="23" spans="1:10" s="37" customFormat="1" ht="30.75" customHeight="1">
      <c r="A23" s="59" t="s">
        <v>46</v>
      </c>
      <c r="B23" s="57"/>
      <c r="C23" s="57"/>
      <c r="D23" s="57">
        <f t="shared" si="6"/>
        <v>0</v>
      </c>
      <c r="E23" s="58"/>
      <c r="F23" s="27" t="s">
        <v>47</v>
      </c>
      <c r="G23" s="57">
        <v>243</v>
      </c>
      <c r="H23" s="57">
        <v>158</v>
      </c>
      <c r="I23" s="57">
        <f t="shared" si="2"/>
        <v>85</v>
      </c>
      <c r="J23" s="58">
        <f t="shared" si="5"/>
        <v>53.7974683544304</v>
      </c>
    </row>
    <row r="24" spans="1:10" s="37" customFormat="1" ht="25.5" customHeight="1">
      <c r="A24" s="59" t="s">
        <v>48</v>
      </c>
      <c r="B24" s="57">
        <f>25000+11395</f>
        <v>36395</v>
      </c>
      <c r="C24" s="57">
        <v>35078</v>
      </c>
      <c r="D24" s="57">
        <f t="shared" si="6"/>
        <v>1317</v>
      </c>
      <c r="E24" s="58">
        <f t="shared" si="7"/>
        <v>3.7544899937282699</v>
      </c>
      <c r="F24" s="59" t="s">
        <v>49</v>
      </c>
      <c r="G24" s="57">
        <v>3000</v>
      </c>
      <c r="H24" s="57"/>
      <c r="I24" s="57">
        <f t="shared" si="2"/>
        <v>3000</v>
      </c>
      <c r="J24" s="58"/>
    </row>
    <row r="25" spans="1:10" s="37" customFormat="1" ht="25.5" customHeight="1">
      <c r="A25" s="59" t="s">
        <v>50</v>
      </c>
      <c r="B25" s="57">
        <v>75</v>
      </c>
      <c r="C25" s="57">
        <v>396</v>
      </c>
      <c r="D25" s="57">
        <f t="shared" si="6"/>
        <v>-321</v>
      </c>
      <c r="E25" s="58">
        <f t="shared" si="7"/>
        <v>-81.060606060606105</v>
      </c>
      <c r="F25" s="59" t="s">
        <v>51</v>
      </c>
      <c r="G25" s="57"/>
      <c r="H25" s="57"/>
      <c r="I25" s="57">
        <f t="shared" ref="I25:I33" si="8">G25-H25</f>
        <v>0</v>
      </c>
      <c r="J25" s="58"/>
    </row>
    <row r="26" spans="1:10" s="37" customFormat="1" ht="25.5" customHeight="1">
      <c r="A26" s="59" t="s">
        <v>52</v>
      </c>
      <c r="B26" s="57"/>
      <c r="C26" s="57"/>
      <c r="D26" s="57">
        <f t="shared" si="6"/>
        <v>0</v>
      </c>
      <c r="E26" s="58"/>
      <c r="F26" s="59" t="s">
        <v>53</v>
      </c>
      <c r="G26" s="57"/>
      <c r="H26" s="57"/>
      <c r="I26" s="57">
        <f t="shared" si="8"/>
        <v>0</v>
      </c>
      <c r="J26" s="58"/>
    </row>
    <row r="27" spans="1:10" s="37" customFormat="1" ht="33" customHeight="1">
      <c r="A27" s="59" t="s">
        <v>54</v>
      </c>
      <c r="B27" s="57">
        <v>100</v>
      </c>
      <c r="C27" s="57">
        <f>24+105</f>
        <v>129</v>
      </c>
      <c r="D27" s="57">
        <f t="shared" si="6"/>
        <v>-29</v>
      </c>
      <c r="E27" s="58">
        <f t="shared" ref="E27:E32" si="9">(B27/C27-1)*100</f>
        <v>-22.4806201550388</v>
      </c>
      <c r="F27" s="59" t="s">
        <v>55</v>
      </c>
      <c r="G27" s="57"/>
      <c r="H27" s="57"/>
      <c r="I27" s="57">
        <f t="shared" si="8"/>
        <v>0</v>
      </c>
      <c r="J27" s="58"/>
    </row>
    <row r="28" spans="1:10" s="37" customFormat="1" ht="25.5" customHeight="1">
      <c r="A28" s="59" t="s">
        <v>56</v>
      </c>
      <c r="B28" s="57"/>
      <c r="C28" s="57"/>
      <c r="D28" s="57">
        <f t="shared" si="6"/>
        <v>0</v>
      </c>
      <c r="E28" s="58"/>
      <c r="F28" s="56" t="s">
        <v>57</v>
      </c>
      <c r="G28" s="57">
        <f>SUM(G29:G30)</f>
        <v>5971</v>
      </c>
      <c r="H28" s="57">
        <f>H29+H30</f>
        <v>6000</v>
      </c>
      <c r="I28" s="57">
        <f t="shared" si="8"/>
        <v>-29</v>
      </c>
      <c r="J28" s="58">
        <f t="shared" ref="J28:J30" si="10">(G28/H28-1)*100</f>
        <v>-0.483333333333336</v>
      </c>
    </row>
    <row r="29" spans="1:10" s="37" customFormat="1" ht="25.5" customHeight="1">
      <c r="A29" s="61" t="s">
        <v>58</v>
      </c>
      <c r="B29" s="57">
        <f>B30+B31+B35</f>
        <v>72344</v>
      </c>
      <c r="C29" s="57">
        <f>C30+C31+C35</f>
        <v>66177</v>
      </c>
      <c r="D29" s="57">
        <f t="shared" si="6"/>
        <v>6167</v>
      </c>
      <c r="E29" s="58">
        <f t="shared" si="9"/>
        <v>9.3189476706408492</v>
      </c>
      <c r="F29" s="59" t="s">
        <v>59</v>
      </c>
      <c r="G29" s="57"/>
      <c r="H29" s="57"/>
      <c r="I29" s="57">
        <f t="shared" si="8"/>
        <v>0</v>
      </c>
      <c r="J29" s="58"/>
    </row>
    <row r="30" spans="1:10" s="38" customFormat="1" ht="25.5" customHeight="1">
      <c r="A30" s="62" t="s">
        <v>60</v>
      </c>
      <c r="B30" s="57">
        <f>12772+4012</f>
        <v>16784</v>
      </c>
      <c r="C30" s="57">
        <f>12772+4012</f>
        <v>16784</v>
      </c>
      <c r="D30" s="57">
        <f t="shared" si="6"/>
        <v>0</v>
      </c>
      <c r="E30" s="58">
        <f t="shared" si="9"/>
        <v>0</v>
      </c>
      <c r="F30" s="59" t="s">
        <v>61</v>
      </c>
      <c r="G30" s="57">
        <v>5971</v>
      </c>
      <c r="H30" s="57">
        <v>6000</v>
      </c>
      <c r="I30" s="57">
        <f t="shared" si="8"/>
        <v>-29</v>
      </c>
      <c r="J30" s="58">
        <f t="shared" si="10"/>
        <v>-0.483333333333336</v>
      </c>
    </row>
    <row r="31" spans="1:10" s="38" customFormat="1" ht="25.5" customHeight="1">
      <c r="A31" s="62" t="s">
        <v>62</v>
      </c>
      <c r="B31" s="57">
        <f>SUM(B32:B34)</f>
        <v>51060</v>
      </c>
      <c r="C31" s="57">
        <f>SUM(C32:C34)</f>
        <v>44920</v>
      </c>
      <c r="D31" s="57">
        <f t="shared" si="6"/>
        <v>6140</v>
      </c>
      <c r="E31" s="58">
        <f t="shared" si="9"/>
        <v>13.6687444345503</v>
      </c>
      <c r="F31" s="56" t="s">
        <v>63</v>
      </c>
      <c r="G31" s="57"/>
      <c r="H31" s="57"/>
      <c r="I31" s="57">
        <f t="shared" si="8"/>
        <v>0</v>
      </c>
      <c r="J31" s="58"/>
    </row>
    <row r="32" spans="1:10" s="38" customFormat="1" ht="25.5" customHeight="1">
      <c r="A32" s="63" t="s">
        <v>64</v>
      </c>
      <c r="B32" s="57">
        <v>1600</v>
      </c>
      <c r="C32" s="57">
        <v>1935</v>
      </c>
      <c r="D32" s="57">
        <f t="shared" si="6"/>
        <v>-335</v>
      </c>
      <c r="E32" s="58">
        <f t="shared" si="9"/>
        <v>-17.312661498708</v>
      </c>
      <c r="F32" s="64" t="s">
        <v>65</v>
      </c>
      <c r="G32" s="57">
        <v>0</v>
      </c>
      <c r="H32" s="57"/>
      <c r="I32" s="57">
        <f t="shared" si="8"/>
        <v>0</v>
      </c>
      <c r="J32" s="58"/>
    </row>
    <row r="33" spans="1:10" s="38" customFormat="1" ht="25.5" customHeight="1">
      <c r="A33" s="63" t="s">
        <v>66</v>
      </c>
      <c r="B33" s="57">
        <v>0</v>
      </c>
      <c r="C33" s="57"/>
      <c r="D33" s="57">
        <f t="shared" si="6"/>
        <v>0</v>
      </c>
      <c r="E33" s="58"/>
      <c r="F33" s="64" t="s">
        <v>67</v>
      </c>
      <c r="G33" s="57">
        <v>0</v>
      </c>
      <c r="H33" s="57">
        <v>0</v>
      </c>
      <c r="I33" s="57">
        <f t="shared" si="8"/>
        <v>0</v>
      </c>
      <c r="J33" s="58"/>
    </row>
    <row r="34" spans="1:10" s="38" customFormat="1" ht="25.5" customHeight="1">
      <c r="A34" s="63" t="s">
        <v>68</v>
      </c>
      <c r="B34" s="57">
        <v>49460</v>
      </c>
      <c r="C34" s="57">
        <v>42985</v>
      </c>
      <c r="D34" s="57">
        <f t="shared" si="6"/>
        <v>6475</v>
      </c>
      <c r="E34" s="58">
        <f t="shared" ref="E34:E37" si="11">(B34/C34-1)*100</f>
        <v>15.063394207281601</v>
      </c>
      <c r="F34" s="65"/>
      <c r="G34" s="57"/>
      <c r="H34" s="57"/>
      <c r="I34" s="57">
        <f t="shared" ref="I34:I39" si="12">G34-H34</f>
        <v>0</v>
      </c>
      <c r="J34" s="58"/>
    </row>
    <row r="35" spans="1:10" s="38" customFormat="1" ht="25.5" customHeight="1">
      <c r="A35" s="62" t="s">
        <v>69</v>
      </c>
      <c r="B35" s="57">
        <v>4500</v>
      </c>
      <c r="C35" s="57">
        <v>4473</v>
      </c>
      <c r="D35" s="57">
        <f t="shared" si="6"/>
        <v>27</v>
      </c>
      <c r="E35" s="58">
        <f t="shared" si="11"/>
        <v>0.60362173038228695</v>
      </c>
      <c r="F35" s="59"/>
      <c r="G35" s="57"/>
      <c r="H35" s="57"/>
      <c r="I35" s="57">
        <f t="shared" si="12"/>
        <v>0</v>
      </c>
      <c r="J35" s="58"/>
    </row>
    <row r="36" spans="1:10" s="38" customFormat="1" ht="25.5" customHeight="1">
      <c r="A36" s="61" t="s">
        <v>70</v>
      </c>
      <c r="B36" s="57">
        <v>234</v>
      </c>
      <c r="C36" s="57">
        <v>38</v>
      </c>
      <c r="D36" s="57">
        <f t="shared" si="6"/>
        <v>196</v>
      </c>
      <c r="E36" s="58">
        <f t="shared" si="11"/>
        <v>515.78947368421098</v>
      </c>
      <c r="F36" s="59"/>
      <c r="G36" s="57"/>
      <c r="H36" s="57"/>
      <c r="I36" s="57">
        <f t="shared" si="12"/>
        <v>0</v>
      </c>
      <c r="J36" s="58"/>
    </row>
    <row r="37" spans="1:10" s="39" customFormat="1" ht="25.5" customHeight="1">
      <c r="A37" s="61" t="s">
        <v>71</v>
      </c>
      <c r="B37" s="57">
        <v>50000</v>
      </c>
      <c r="C37" s="57">
        <v>45008</v>
      </c>
      <c r="D37" s="57">
        <f t="shared" si="6"/>
        <v>4992</v>
      </c>
      <c r="E37" s="58">
        <f t="shared" si="11"/>
        <v>11.091361535727</v>
      </c>
      <c r="F37" s="63"/>
      <c r="G37" s="57"/>
      <c r="H37" s="57"/>
      <c r="I37" s="57">
        <f t="shared" si="12"/>
        <v>0</v>
      </c>
      <c r="J37" s="58"/>
    </row>
    <row r="38" spans="1:10" s="39" customFormat="1" ht="25.5" customHeight="1">
      <c r="A38" s="61" t="s">
        <v>72</v>
      </c>
      <c r="B38" s="57"/>
      <c r="C38" s="57"/>
      <c r="D38" s="57">
        <f t="shared" si="6"/>
        <v>0</v>
      </c>
      <c r="E38" s="58"/>
      <c r="F38" s="63"/>
      <c r="G38" s="57"/>
      <c r="H38" s="57"/>
      <c r="I38" s="57">
        <f t="shared" si="12"/>
        <v>0</v>
      </c>
      <c r="J38" s="58"/>
    </row>
    <row r="39" spans="1:10" s="39" customFormat="1" ht="25.5" customHeight="1">
      <c r="A39" s="52" t="s">
        <v>73</v>
      </c>
      <c r="B39" s="57">
        <f>B5+B29+B36+B37+B38</f>
        <v>193979</v>
      </c>
      <c r="C39" s="57">
        <f>C5+C29+C36+C37+C38</f>
        <v>179226</v>
      </c>
      <c r="D39" s="57">
        <f t="shared" si="6"/>
        <v>14753</v>
      </c>
      <c r="E39" s="58">
        <f>(B39/C39-1)*100</f>
        <v>8.2315065894457398</v>
      </c>
      <c r="F39" s="52" t="s">
        <v>74</v>
      </c>
      <c r="G39" s="57">
        <f>G5+G28+G32+G33</f>
        <v>193979</v>
      </c>
      <c r="H39" s="57">
        <f>H5+H28+H33+H32+H31</f>
        <v>179226</v>
      </c>
      <c r="I39" s="57">
        <f t="shared" si="12"/>
        <v>14753</v>
      </c>
      <c r="J39" s="58">
        <f>(G39/H39-1)*100</f>
        <v>8.2315065894457398</v>
      </c>
    </row>
    <row r="40" spans="1:10" s="39" customFormat="1" ht="25.5" customHeight="1">
      <c r="A40" s="44"/>
      <c r="B40" s="46"/>
      <c r="C40" s="46"/>
      <c r="D40" s="46"/>
      <c r="E40" s="46"/>
      <c r="F40" s="47"/>
      <c r="G40" s="66"/>
      <c r="H40" s="66"/>
      <c r="I40" s="66"/>
      <c r="J40" s="66"/>
    </row>
    <row r="41" spans="1:10" ht="20.100000000000001" customHeight="1">
      <c r="A41" s="67"/>
      <c r="B41" s="49"/>
      <c r="C41" s="49"/>
      <c r="D41" s="49"/>
      <c r="E41" s="49"/>
      <c r="F41" s="67"/>
      <c r="G41" s="49"/>
      <c r="H41" s="49"/>
      <c r="I41" s="49"/>
      <c r="J41" s="49"/>
    </row>
    <row r="42" spans="1:10" ht="20.100000000000001" customHeight="1"/>
    <row r="43" spans="1:10" ht="20.100000000000001" customHeight="1"/>
    <row r="44" spans="1:10" ht="20.100000000000001" customHeight="1"/>
    <row r="45" spans="1:10" ht="20.100000000000001" customHeight="1"/>
    <row r="46" spans="1:10" ht="20.100000000000001" customHeight="1"/>
    <row r="47" spans="1:10" ht="20.100000000000001" customHeight="1"/>
    <row r="48" spans="1:10" ht="20.100000000000001" customHeight="1"/>
    <row r="49" ht="20.100000000000001" customHeight="1"/>
    <row r="50" ht="20.100000000000001" customHeight="1"/>
    <row r="51" ht="20.100000000000001" customHeight="1"/>
    <row r="52" ht="20.100000000000001" customHeight="1"/>
    <row r="53" ht="20.100000000000001" customHeight="1"/>
    <row r="54" ht="20.100000000000001" customHeight="1"/>
    <row r="55" ht="20.100000000000001" customHeight="1"/>
    <row r="56" ht="20.100000000000001" customHeight="1"/>
    <row r="57" ht="20.100000000000001" customHeight="1"/>
    <row r="58" ht="20.100000000000001" customHeight="1"/>
    <row r="59" ht="20.100000000000001" customHeight="1"/>
    <row r="60" ht="20.100000000000001" customHeight="1"/>
    <row r="61" ht="20.100000000000001" customHeight="1"/>
    <row r="62" ht="20.100000000000001" customHeight="1"/>
    <row r="63" ht="20.100000000000001" customHeight="1"/>
    <row r="64" ht="20.100000000000001" customHeight="1"/>
    <row r="65" spans="3:10" ht="20.100000000000001" customHeight="1">
      <c r="F65" s="68"/>
    </row>
    <row r="66" spans="3:10" ht="20.100000000000001" customHeight="1">
      <c r="C66" s="69"/>
      <c r="D66" s="69"/>
      <c r="E66" s="69"/>
    </row>
    <row r="67" spans="3:10" ht="20.100000000000001" customHeight="1"/>
    <row r="68" spans="3:10" ht="20.100000000000001" customHeight="1">
      <c r="G68" s="69"/>
      <c r="H68" s="69"/>
      <c r="I68" s="69"/>
      <c r="J68" s="69"/>
    </row>
    <row r="69" spans="3:10" ht="20.100000000000001" customHeight="1"/>
    <row r="70" spans="3:10" ht="20.100000000000001" customHeight="1"/>
    <row r="71" spans="3:10" ht="20.100000000000001" customHeight="1"/>
    <row r="72" spans="3:10" ht="20.100000000000001" customHeight="1"/>
    <row r="73" spans="3:10" ht="20.100000000000001" customHeight="1"/>
    <row r="74" spans="3:10" ht="20.100000000000001" customHeight="1"/>
    <row r="75" spans="3:10" ht="20.100000000000001" customHeight="1"/>
    <row r="76" spans="3:10" ht="20.100000000000001" customHeight="1"/>
    <row r="77" spans="3:10" ht="20.100000000000001" customHeight="1"/>
    <row r="78" spans="3:10" ht="20.100000000000001" customHeight="1"/>
    <row r="79" spans="3:10" ht="20.100000000000001" customHeight="1"/>
    <row r="80" spans="3:10" ht="20.100000000000001" customHeight="1"/>
    <row r="81" ht="20.100000000000001" customHeight="1"/>
    <row r="82" ht="20.100000000000001" customHeight="1"/>
    <row r="83" ht="20.100000000000001" customHeight="1"/>
    <row r="84" ht="20.100000000000001" customHeight="1"/>
    <row r="85" ht="20.100000000000001" customHeight="1"/>
    <row r="86" ht="20.100000000000001" customHeight="1"/>
    <row r="87" ht="20.100000000000001" customHeight="1"/>
    <row r="88" ht="20.100000000000001" customHeight="1"/>
    <row r="89" ht="20.100000000000001" customHeight="1"/>
    <row r="90" ht="20.100000000000001" customHeight="1"/>
    <row r="91" ht="20.100000000000001" customHeight="1"/>
    <row r="92" ht="20.100000000000001" customHeight="1"/>
    <row r="93" ht="20.100000000000001" customHeight="1"/>
    <row r="94" ht="20.100000000000001" customHeight="1"/>
    <row r="95" ht="20.100000000000001" customHeight="1"/>
    <row r="96" ht="20.100000000000001" customHeight="1"/>
    <row r="97" spans="1:12" s="40" customFormat="1" ht="20.100000000000001" customHeight="1">
      <c r="B97" s="41"/>
      <c r="C97" s="42"/>
      <c r="D97" s="42"/>
      <c r="E97" s="42"/>
      <c r="F97" s="43"/>
      <c r="G97" s="42"/>
      <c r="H97" s="42"/>
      <c r="I97" s="42"/>
      <c r="J97" s="42"/>
      <c r="K97" s="43"/>
      <c r="L97" s="43"/>
    </row>
    <row r="98" spans="1:12" s="40" customFormat="1" ht="20.100000000000001" customHeight="1">
      <c r="B98" s="41"/>
      <c r="C98" s="42"/>
      <c r="D98" s="42"/>
      <c r="E98" s="42"/>
      <c r="F98" s="43"/>
      <c r="G98" s="42"/>
      <c r="H98" s="42"/>
      <c r="I98" s="42"/>
      <c r="J98" s="42"/>
      <c r="K98" s="43"/>
      <c r="L98" s="43"/>
    </row>
    <row r="99" spans="1:12" s="40" customFormat="1" ht="20.100000000000001" customHeight="1">
      <c r="B99" s="41"/>
      <c r="C99" s="42"/>
      <c r="D99" s="42"/>
      <c r="E99" s="42"/>
      <c r="F99" s="43"/>
      <c r="G99" s="42"/>
      <c r="H99" s="42"/>
      <c r="I99" s="42"/>
      <c r="J99" s="42"/>
      <c r="K99" s="43"/>
      <c r="L99" s="43"/>
    </row>
    <row r="100" spans="1:12" s="40" customFormat="1" ht="20.100000000000001" customHeight="1">
      <c r="B100" s="41"/>
      <c r="C100" s="42"/>
      <c r="D100" s="42"/>
      <c r="E100" s="42"/>
      <c r="F100" s="43"/>
      <c r="G100" s="42"/>
      <c r="H100" s="42"/>
      <c r="I100" s="42"/>
      <c r="J100" s="42"/>
      <c r="K100" s="43"/>
      <c r="L100" s="43"/>
    </row>
    <row r="101" spans="1:12" s="40" customFormat="1" ht="20.100000000000001" customHeight="1">
      <c r="B101" s="41"/>
      <c r="C101" s="42"/>
      <c r="D101" s="42"/>
      <c r="E101" s="42"/>
      <c r="F101" s="43"/>
      <c r="G101" s="42"/>
      <c r="H101" s="42"/>
      <c r="I101" s="42"/>
      <c r="J101" s="42"/>
      <c r="K101" s="43"/>
      <c r="L101" s="43"/>
    </row>
    <row r="103" spans="1:12">
      <c r="A103" s="70"/>
    </row>
    <row r="104" spans="1:12" s="40" customFormat="1" ht="14.25" hidden="1" customHeight="1">
      <c r="A104" s="70"/>
      <c r="B104" s="41"/>
      <c r="C104" s="42"/>
      <c r="D104" s="42"/>
      <c r="E104" s="42"/>
      <c r="F104" s="43"/>
      <c r="G104" s="42"/>
      <c r="H104" s="42"/>
      <c r="I104" s="42"/>
      <c r="J104" s="42"/>
      <c r="K104" s="43"/>
      <c r="L104" s="43"/>
    </row>
    <row r="105" spans="1:12" s="40" customFormat="1" ht="14.25" hidden="1" customHeight="1">
      <c r="A105" s="70"/>
      <c r="B105" s="41"/>
      <c r="C105" s="42"/>
      <c r="D105" s="42"/>
      <c r="E105" s="42"/>
      <c r="F105" s="43"/>
      <c r="G105" s="42"/>
      <c r="H105" s="42"/>
      <c r="I105" s="42"/>
      <c r="J105" s="42"/>
      <c r="K105" s="43"/>
      <c r="L105" s="43"/>
    </row>
    <row r="106" spans="1:12" s="40" customFormat="1" ht="14.25" hidden="1" customHeight="1">
      <c r="A106" s="70"/>
      <c r="B106" s="41"/>
      <c r="C106" s="42"/>
      <c r="D106" s="42"/>
      <c r="E106" s="42"/>
      <c r="F106" s="43"/>
      <c r="G106" s="42"/>
      <c r="H106" s="42"/>
      <c r="I106" s="42"/>
      <c r="J106" s="42"/>
      <c r="K106" s="43"/>
      <c r="L106" s="43"/>
    </row>
    <row r="107" spans="1:12" s="40" customFormat="1" ht="14.25" hidden="1" customHeight="1">
      <c r="B107" s="41"/>
      <c r="C107" s="42"/>
      <c r="D107" s="42"/>
      <c r="E107" s="42"/>
      <c r="F107" s="43"/>
      <c r="G107" s="42"/>
      <c r="H107" s="42"/>
      <c r="I107" s="42"/>
      <c r="J107" s="42"/>
      <c r="K107" s="43"/>
      <c r="L107" s="43"/>
    </row>
    <row r="108" spans="1:12">
      <c r="A108" s="70"/>
    </row>
    <row r="109" spans="1:12" s="40" customFormat="1" ht="14.25" hidden="1" customHeight="1">
      <c r="A109" s="70"/>
      <c r="B109" s="41"/>
      <c r="C109" s="42"/>
      <c r="D109" s="42"/>
      <c r="E109" s="42"/>
      <c r="F109" s="43"/>
      <c r="G109" s="42"/>
      <c r="H109" s="42"/>
      <c r="I109" s="42"/>
      <c r="J109" s="42"/>
      <c r="K109" s="43"/>
      <c r="L109" s="43"/>
    </row>
    <row r="110" spans="1:12" s="40" customFormat="1" ht="14.25" hidden="1" customHeight="1">
      <c r="B110" s="41"/>
      <c r="C110" s="42"/>
      <c r="D110" s="42"/>
      <c r="E110" s="42"/>
      <c r="F110" s="43"/>
      <c r="G110" s="42"/>
      <c r="H110" s="42"/>
      <c r="I110" s="42"/>
      <c r="J110" s="42"/>
      <c r="K110" s="43"/>
      <c r="L110" s="43"/>
    </row>
    <row r="125" ht="14.25" hidden="1" customHeight="1"/>
    <row r="131" ht="14.25" hidden="1" customHeight="1"/>
    <row r="133" ht="14.25" hidden="1" customHeight="1"/>
  </sheetData>
  <mergeCells count="2">
    <mergeCell ref="A2:J2"/>
    <mergeCell ref="I3:J3"/>
  </mergeCells>
  <phoneticPr fontId="17" type="noConversion"/>
  <printOptions horizontalCentered="1" verticalCentered="1"/>
  <pageMargins left="0.70866141732283505" right="0.70866141732283505" top="0.23622047244094499" bottom="7.8740157480315001E-2" header="0.31496062992126" footer="0.196850393700787"/>
  <pageSetup paperSize="9" scale="75" orientation="portrait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791"/>
  <sheetViews>
    <sheetView workbookViewId="0">
      <selection activeCell="J8" sqref="J8"/>
    </sheetView>
  </sheetViews>
  <sheetFormatPr defaultColWidth="7.125" defaultRowHeight="12.75" customHeight="1"/>
  <cols>
    <col min="1" max="3" width="5.25" style="15" customWidth="1"/>
    <col min="4" max="4" width="46.25" style="2" customWidth="1"/>
    <col min="5" max="5" width="24.125" style="16" customWidth="1"/>
    <col min="6" max="240" width="7.125" style="2" customWidth="1"/>
    <col min="241" max="16384" width="7.125" style="2"/>
  </cols>
  <sheetData>
    <row r="1" spans="1:7" ht="32.25" customHeight="1">
      <c r="A1" s="73" t="s">
        <v>75</v>
      </c>
      <c r="B1" s="73"/>
      <c r="C1" s="73"/>
      <c r="D1" s="73"/>
      <c r="E1" s="73"/>
    </row>
    <row r="2" spans="1:7" ht="17.25" customHeight="1">
      <c r="A2" s="17"/>
      <c r="B2" s="18"/>
      <c r="C2" s="18"/>
      <c r="D2" s="19"/>
      <c r="E2" s="20" t="s">
        <v>76</v>
      </c>
    </row>
    <row r="3" spans="1:7" ht="18.95" customHeight="1">
      <c r="A3" s="74" t="s">
        <v>77</v>
      </c>
      <c r="B3" s="75"/>
      <c r="C3" s="76"/>
      <c r="D3" s="77" t="s">
        <v>78</v>
      </c>
      <c r="E3" s="79" t="s">
        <v>232</v>
      </c>
    </row>
    <row r="4" spans="1:7" ht="18.95" customHeight="1">
      <c r="A4" s="22" t="s">
        <v>79</v>
      </c>
      <c r="B4" s="22" t="s">
        <v>80</v>
      </c>
      <c r="C4" s="23" t="s">
        <v>81</v>
      </c>
      <c r="D4" s="78"/>
      <c r="E4" s="79"/>
    </row>
    <row r="5" spans="1:7" s="14" customFormat="1" ht="18.95" customHeight="1">
      <c r="A5" s="21"/>
      <c r="B5" s="21"/>
      <c r="C5" s="21"/>
      <c r="D5" s="24" t="s">
        <v>82</v>
      </c>
      <c r="E5" s="25">
        <f>E6+E35+E40+E48+E53+E59+E71+E84+E89+E101+E106+E109+E112+E118+E32</f>
        <v>188007.85</v>
      </c>
      <c r="F5" s="26"/>
      <c r="G5" s="26"/>
    </row>
    <row r="6" spans="1:7" s="14" customFormat="1" ht="18.95" customHeight="1">
      <c r="A6" s="21">
        <v>201</v>
      </c>
      <c r="B6" s="21"/>
      <c r="C6" s="21"/>
      <c r="D6" s="27" t="s">
        <v>83</v>
      </c>
      <c r="E6" s="25">
        <f>E7+E11+E13+E15+E17+E19+E21+E24+E26+E28+E30</f>
        <v>31527</v>
      </c>
      <c r="F6" s="26"/>
      <c r="G6" s="26"/>
    </row>
    <row r="7" spans="1:7" s="14" customFormat="1" ht="18.95" customHeight="1">
      <c r="A7" s="21"/>
      <c r="B7" s="21" t="s">
        <v>84</v>
      </c>
      <c r="C7" s="21"/>
      <c r="D7" s="27" t="s">
        <v>85</v>
      </c>
      <c r="E7" s="25">
        <f>SUM(E8:E10)</f>
        <v>6963</v>
      </c>
      <c r="F7" s="26"/>
      <c r="G7" s="26"/>
    </row>
    <row r="8" spans="1:7" s="14" customFormat="1" ht="18.95" customHeight="1">
      <c r="A8" s="21"/>
      <c r="B8" s="21"/>
      <c r="C8" s="21" t="s">
        <v>86</v>
      </c>
      <c r="D8" s="27" t="s">
        <v>87</v>
      </c>
      <c r="E8" s="25">
        <v>4721</v>
      </c>
      <c r="F8" s="26"/>
      <c r="G8" s="26"/>
    </row>
    <row r="9" spans="1:7" s="14" customFormat="1" ht="18.95" customHeight="1">
      <c r="A9" s="21"/>
      <c r="B9" s="21"/>
      <c r="C9" s="21" t="s">
        <v>88</v>
      </c>
      <c r="D9" s="27" t="s">
        <v>89</v>
      </c>
      <c r="E9" s="25">
        <v>1907</v>
      </c>
      <c r="F9" s="26"/>
      <c r="G9" s="26"/>
    </row>
    <row r="10" spans="1:7" s="14" customFormat="1" ht="18.95" customHeight="1">
      <c r="A10" s="21"/>
      <c r="B10" s="21"/>
      <c r="C10" s="21" t="s">
        <v>90</v>
      </c>
      <c r="D10" s="28" t="s">
        <v>91</v>
      </c>
      <c r="E10" s="25">
        <v>335</v>
      </c>
      <c r="F10" s="26"/>
      <c r="G10" s="26"/>
    </row>
    <row r="11" spans="1:7" s="14" customFormat="1" ht="18.95" customHeight="1">
      <c r="A11" s="21"/>
      <c r="B11" s="21" t="s">
        <v>92</v>
      </c>
      <c r="C11" s="21"/>
      <c r="D11" s="27" t="s">
        <v>93</v>
      </c>
      <c r="E11" s="25">
        <f>SUM(E12:E12)</f>
        <v>260</v>
      </c>
      <c r="F11" s="26"/>
      <c r="G11" s="26"/>
    </row>
    <row r="12" spans="1:7" s="14" customFormat="1" ht="18.95" customHeight="1">
      <c r="A12" s="21"/>
      <c r="B12" s="21"/>
      <c r="C12" s="21" t="s">
        <v>92</v>
      </c>
      <c r="D12" s="27" t="s">
        <v>94</v>
      </c>
      <c r="E12" s="25">
        <v>260</v>
      </c>
      <c r="F12" s="26"/>
      <c r="G12" s="26"/>
    </row>
    <row r="13" spans="1:7" s="14" customFormat="1" ht="18.95" customHeight="1">
      <c r="A13" s="21"/>
      <c r="B13" s="21" t="s">
        <v>95</v>
      </c>
      <c r="C13" s="21"/>
      <c r="D13" s="27" t="s">
        <v>96</v>
      </c>
      <c r="E13" s="25">
        <f>SUM(E14:E14)</f>
        <v>485</v>
      </c>
      <c r="F13" s="26"/>
      <c r="G13" s="26"/>
    </row>
    <row r="14" spans="1:7" s="14" customFormat="1" ht="18.95" customHeight="1">
      <c r="A14" s="21"/>
      <c r="B14" s="21"/>
      <c r="C14" s="21" t="s">
        <v>97</v>
      </c>
      <c r="D14" s="27" t="s">
        <v>89</v>
      </c>
      <c r="E14" s="25">
        <v>485</v>
      </c>
      <c r="F14" s="26"/>
      <c r="G14" s="26"/>
    </row>
    <row r="15" spans="1:7" s="14" customFormat="1" ht="18.95" customHeight="1">
      <c r="A15" s="21"/>
      <c r="B15" s="21" t="s">
        <v>98</v>
      </c>
      <c r="C15" s="21"/>
      <c r="D15" s="28" t="s">
        <v>99</v>
      </c>
      <c r="E15" s="25">
        <f>E16</f>
        <v>720</v>
      </c>
      <c r="F15" s="26"/>
      <c r="G15" s="26"/>
    </row>
    <row r="16" spans="1:7" s="14" customFormat="1" ht="18.95" customHeight="1">
      <c r="A16" s="21"/>
      <c r="B16" s="21"/>
      <c r="C16" s="21">
        <v>99</v>
      </c>
      <c r="D16" s="28" t="s">
        <v>100</v>
      </c>
      <c r="E16" s="25">
        <v>720</v>
      </c>
      <c r="F16" s="26"/>
      <c r="G16" s="26"/>
    </row>
    <row r="17" spans="1:7" s="14" customFormat="1" ht="18.95" customHeight="1">
      <c r="A17" s="21"/>
      <c r="B17" s="21">
        <v>11</v>
      </c>
      <c r="C17" s="21"/>
      <c r="D17" s="28" t="s">
        <v>101</v>
      </c>
      <c r="E17" s="25">
        <f>SUM(E18:E18)</f>
        <v>135</v>
      </c>
      <c r="F17" s="26"/>
      <c r="G17" s="26"/>
    </row>
    <row r="18" spans="1:7" s="14" customFormat="1" ht="18.95" customHeight="1">
      <c r="A18" s="21"/>
      <c r="B18" s="21"/>
      <c r="C18" s="21" t="s">
        <v>88</v>
      </c>
      <c r="D18" s="28" t="s">
        <v>102</v>
      </c>
      <c r="E18" s="25">
        <v>135</v>
      </c>
      <c r="F18" s="26"/>
      <c r="G18" s="26"/>
    </row>
    <row r="19" spans="1:7" s="14" customFormat="1" ht="18.95" customHeight="1">
      <c r="A19" s="21"/>
      <c r="B19" s="21" t="s">
        <v>103</v>
      </c>
      <c r="C19" s="21"/>
      <c r="D19" s="27" t="s">
        <v>104</v>
      </c>
      <c r="E19" s="25">
        <f>SUM(E20:E20)</f>
        <v>16297</v>
      </c>
      <c r="F19" s="26"/>
      <c r="G19" s="26"/>
    </row>
    <row r="20" spans="1:7" s="14" customFormat="1" ht="18.95" customHeight="1">
      <c r="A20" s="21"/>
      <c r="B20" s="21"/>
      <c r="C20" s="21" t="s">
        <v>90</v>
      </c>
      <c r="D20" s="27" t="s">
        <v>105</v>
      </c>
      <c r="E20" s="25">
        <v>16297</v>
      </c>
      <c r="F20" s="26"/>
      <c r="G20" s="26"/>
    </row>
    <row r="21" spans="1:7" s="14" customFormat="1" ht="18.95" customHeight="1">
      <c r="A21" s="21"/>
      <c r="B21" s="21">
        <v>29</v>
      </c>
      <c r="C21" s="21"/>
      <c r="D21" s="27" t="s">
        <v>106</v>
      </c>
      <c r="E21" s="25">
        <f>SUM(E22:E23)</f>
        <v>256</v>
      </c>
      <c r="F21" s="26"/>
      <c r="G21" s="26"/>
    </row>
    <row r="22" spans="1:7" s="14" customFormat="1" ht="18.95" customHeight="1">
      <c r="A22" s="21"/>
      <c r="B22" s="21"/>
      <c r="C22" s="21" t="s">
        <v>88</v>
      </c>
      <c r="D22" s="27" t="s">
        <v>89</v>
      </c>
      <c r="E22" s="25">
        <v>20</v>
      </c>
      <c r="F22" s="26"/>
      <c r="G22" s="26"/>
    </row>
    <row r="23" spans="1:7" s="14" customFormat="1" ht="18.95" customHeight="1">
      <c r="A23" s="21"/>
      <c r="B23" s="21"/>
      <c r="C23" s="21" t="s">
        <v>95</v>
      </c>
      <c r="D23" s="27" t="s">
        <v>107</v>
      </c>
      <c r="E23" s="25">
        <v>236</v>
      </c>
      <c r="F23" s="26"/>
      <c r="G23" s="26"/>
    </row>
    <row r="24" spans="1:7" s="14" customFormat="1" ht="18.95" customHeight="1">
      <c r="A24" s="21"/>
      <c r="B24" s="21" t="s">
        <v>108</v>
      </c>
      <c r="C24" s="21"/>
      <c r="D24" s="27" t="s">
        <v>109</v>
      </c>
      <c r="E24" s="25">
        <f>SUM(E25:E25)</f>
        <v>371</v>
      </c>
      <c r="F24" s="26"/>
      <c r="G24" s="26"/>
    </row>
    <row r="25" spans="1:7" s="14" customFormat="1" ht="18.95" customHeight="1">
      <c r="A25" s="21"/>
      <c r="B25" s="21"/>
      <c r="C25" s="21" t="s">
        <v>88</v>
      </c>
      <c r="D25" s="28" t="s">
        <v>102</v>
      </c>
      <c r="E25" s="25">
        <v>371</v>
      </c>
      <c r="F25" s="26"/>
      <c r="G25" s="26"/>
    </row>
    <row r="26" spans="1:7" s="14" customFormat="1" ht="18.95" customHeight="1">
      <c r="A26" s="21"/>
      <c r="B26" s="21">
        <v>36</v>
      </c>
      <c r="C26" s="21"/>
      <c r="D26" s="27" t="s">
        <v>110</v>
      </c>
      <c r="E26" s="25">
        <f>SUM(E27:E27)</f>
        <v>105</v>
      </c>
      <c r="F26" s="26"/>
      <c r="G26" s="26"/>
    </row>
    <row r="27" spans="1:7" s="14" customFormat="1" ht="18.95" customHeight="1">
      <c r="A27" s="21"/>
      <c r="B27" s="21"/>
      <c r="C27" s="21" t="s">
        <v>97</v>
      </c>
      <c r="D27" s="27" t="s">
        <v>111</v>
      </c>
      <c r="E27" s="25">
        <v>105</v>
      </c>
      <c r="F27" s="26"/>
      <c r="G27" s="26"/>
    </row>
    <row r="28" spans="1:7" s="14" customFormat="1" ht="18.95" customHeight="1">
      <c r="A28" s="21"/>
      <c r="B28" s="21" t="s">
        <v>112</v>
      </c>
      <c r="C28" s="21"/>
      <c r="D28" s="27" t="s">
        <v>113</v>
      </c>
      <c r="E28" s="25">
        <f>E29</f>
        <v>160</v>
      </c>
      <c r="F28" s="26"/>
      <c r="G28" s="26"/>
    </row>
    <row r="29" spans="1:7" s="14" customFormat="1" ht="18.95" customHeight="1">
      <c r="A29" s="21"/>
      <c r="B29" s="21"/>
      <c r="C29" s="21" t="s">
        <v>114</v>
      </c>
      <c r="D29" s="27" t="s">
        <v>115</v>
      </c>
      <c r="E29" s="25">
        <v>160</v>
      </c>
      <c r="F29" s="26"/>
      <c r="G29" s="26"/>
    </row>
    <row r="30" spans="1:7" s="14" customFormat="1" ht="18.95" customHeight="1">
      <c r="A30" s="21"/>
      <c r="B30" s="21" t="s">
        <v>97</v>
      </c>
      <c r="C30" s="21"/>
      <c r="D30" s="27" t="s">
        <v>116</v>
      </c>
      <c r="E30" s="25">
        <f>E31</f>
        <v>5775</v>
      </c>
      <c r="F30" s="26"/>
      <c r="G30" s="26"/>
    </row>
    <row r="31" spans="1:7" s="14" customFormat="1" ht="18.95" customHeight="1">
      <c r="A31" s="21"/>
      <c r="B31" s="21"/>
      <c r="C31" s="21" t="s">
        <v>97</v>
      </c>
      <c r="D31" s="27" t="s">
        <v>117</v>
      </c>
      <c r="E31" s="25">
        <v>5775</v>
      </c>
      <c r="F31" s="26"/>
      <c r="G31" s="26"/>
    </row>
    <row r="32" spans="1:7" s="14" customFormat="1" ht="18.95" customHeight="1">
      <c r="A32" s="21" t="s">
        <v>118</v>
      </c>
      <c r="B32" s="21"/>
      <c r="C32" s="21"/>
      <c r="D32" s="27" t="s">
        <v>119</v>
      </c>
      <c r="E32" s="25">
        <f>E33</f>
        <v>12</v>
      </c>
      <c r="F32" s="26"/>
      <c r="G32" s="26"/>
    </row>
    <row r="33" spans="1:7" s="14" customFormat="1" ht="18.95" customHeight="1">
      <c r="A33" s="21"/>
      <c r="B33" s="21" t="s">
        <v>95</v>
      </c>
      <c r="C33" s="21"/>
      <c r="D33" s="27" t="s">
        <v>120</v>
      </c>
      <c r="E33" s="25">
        <f>E34</f>
        <v>12</v>
      </c>
      <c r="F33" s="26"/>
      <c r="G33" s="26"/>
    </row>
    <row r="34" spans="1:7" s="14" customFormat="1" ht="18.95" customHeight="1">
      <c r="A34" s="21"/>
      <c r="B34" s="21"/>
      <c r="C34" s="21" t="s">
        <v>84</v>
      </c>
      <c r="D34" s="27" t="s">
        <v>121</v>
      </c>
      <c r="E34" s="25">
        <v>12</v>
      </c>
      <c r="F34" s="26"/>
      <c r="G34" s="26"/>
    </row>
    <row r="35" spans="1:7" s="14" customFormat="1" ht="18.95" customHeight="1">
      <c r="A35" s="21">
        <v>204</v>
      </c>
      <c r="B35" s="21"/>
      <c r="C35" s="21"/>
      <c r="D35" s="27" t="s">
        <v>122</v>
      </c>
      <c r="E35" s="25">
        <f>E36+E38</f>
        <v>2080</v>
      </c>
      <c r="F35" s="26"/>
      <c r="G35" s="26"/>
    </row>
    <row r="36" spans="1:7" s="14" customFormat="1" ht="18.95" customHeight="1">
      <c r="A36" s="21"/>
      <c r="B36" s="21" t="s">
        <v>88</v>
      </c>
      <c r="C36" s="21"/>
      <c r="D36" s="27" t="s">
        <v>123</v>
      </c>
      <c r="E36" s="25">
        <f>SUM(E37:E37)</f>
        <v>2000</v>
      </c>
    </row>
    <row r="37" spans="1:7" s="14" customFormat="1" ht="18.95" customHeight="1">
      <c r="A37" s="21"/>
      <c r="B37" s="21"/>
      <c r="C37" s="21">
        <v>99</v>
      </c>
      <c r="D37" s="27" t="s">
        <v>124</v>
      </c>
      <c r="E37" s="25">
        <v>2000</v>
      </c>
    </row>
    <row r="38" spans="1:7" s="14" customFormat="1" ht="18.95" customHeight="1">
      <c r="A38" s="21"/>
      <c r="B38" s="21" t="s">
        <v>114</v>
      </c>
      <c r="C38" s="21"/>
      <c r="D38" s="27" t="s">
        <v>125</v>
      </c>
      <c r="E38" s="25">
        <f>E39</f>
        <v>80</v>
      </c>
    </row>
    <row r="39" spans="1:7" s="14" customFormat="1" ht="18.95" customHeight="1">
      <c r="A39" s="21"/>
      <c r="B39" s="21"/>
      <c r="C39" s="21" t="s">
        <v>97</v>
      </c>
      <c r="D39" s="27" t="s">
        <v>126</v>
      </c>
      <c r="E39" s="25">
        <f>40+40</f>
        <v>80</v>
      </c>
    </row>
    <row r="40" spans="1:7" s="14" customFormat="1" ht="18.95" customHeight="1">
      <c r="A40" s="21">
        <v>205</v>
      </c>
      <c r="B40" s="21"/>
      <c r="C40" s="21"/>
      <c r="D40" s="27" t="s">
        <v>127</v>
      </c>
      <c r="E40" s="25">
        <f>E41+E43</f>
        <v>14380.14</v>
      </c>
    </row>
    <row r="41" spans="1:7" s="14" customFormat="1" ht="18.95" customHeight="1">
      <c r="A41" s="21"/>
      <c r="B41" s="21" t="s">
        <v>86</v>
      </c>
      <c r="C41" s="21"/>
      <c r="D41" s="27" t="s">
        <v>128</v>
      </c>
      <c r="E41" s="25">
        <f>SUM(E42:E42)</f>
        <v>40</v>
      </c>
    </row>
    <row r="42" spans="1:7" s="14" customFormat="1" ht="18.95" customHeight="1">
      <c r="A42" s="21"/>
      <c r="B42" s="21"/>
      <c r="C42" s="21" t="s">
        <v>86</v>
      </c>
      <c r="D42" s="27" t="s">
        <v>87</v>
      </c>
      <c r="E42" s="25">
        <v>40</v>
      </c>
    </row>
    <row r="43" spans="1:7" s="14" customFormat="1" ht="18.95" customHeight="1">
      <c r="A43" s="21"/>
      <c r="B43" s="21" t="s">
        <v>88</v>
      </c>
      <c r="C43" s="21"/>
      <c r="D43" s="27" t="s">
        <v>129</v>
      </c>
      <c r="E43" s="25">
        <f>SUM(E44:E47)</f>
        <v>14340.14</v>
      </c>
    </row>
    <row r="44" spans="1:7" s="14" customFormat="1" ht="18.95" customHeight="1">
      <c r="A44" s="21"/>
      <c r="B44" s="21"/>
      <c r="C44" s="21" t="s">
        <v>86</v>
      </c>
      <c r="D44" s="27" t="s">
        <v>130</v>
      </c>
      <c r="E44" s="25">
        <v>686</v>
      </c>
    </row>
    <row r="45" spans="1:7" s="14" customFormat="1" ht="18.95" customHeight="1">
      <c r="A45" s="21"/>
      <c r="B45" s="21"/>
      <c r="C45" s="21" t="s">
        <v>88</v>
      </c>
      <c r="D45" s="27" t="s">
        <v>131</v>
      </c>
      <c r="E45" s="25">
        <v>13254.14</v>
      </c>
    </row>
    <row r="46" spans="1:7" s="14" customFormat="1" ht="18.95" customHeight="1">
      <c r="A46" s="21"/>
      <c r="B46" s="21"/>
      <c r="C46" s="21" t="s">
        <v>84</v>
      </c>
      <c r="D46" s="27" t="s">
        <v>132</v>
      </c>
      <c r="E46" s="25">
        <v>100</v>
      </c>
    </row>
    <row r="47" spans="1:7" s="14" customFormat="1" ht="18.95" customHeight="1">
      <c r="A47" s="21"/>
      <c r="B47" s="21"/>
      <c r="C47" s="21" t="s">
        <v>114</v>
      </c>
      <c r="D47" s="27" t="s">
        <v>133</v>
      </c>
      <c r="E47" s="25">
        <v>300</v>
      </c>
    </row>
    <row r="48" spans="1:7" s="14" customFormat="1" ht="18.95" customHeight="1">
      <c r="A48" s="21">
        <v>206</v>
      </c>
      <c r="B48" s="21"/>
      <c r="C48" s="21"/>
      <c r="D48" s="27" t="s">
        <v>134</v>
      </c>
      <c r="E48" s="25">
        <f>E49+E51</f>
        <v>8448</v>
      </c>
    </row>
    <row r="49" spans="1:6" s="14" customFormat="1" ht="18.95" customHeight="1">
      <c r="A49" s="21"/>
      <c r="B49" s="21" t="s">
        <v>86</v>
      </c>
      <c r="C49" s="21"/>
      <c r="D49" s="27" t="s">
        <v>135</v>
      </c>
      <c r="E49" s="25">
        <f>E50</f>
        <v>3448</v>
      </c>
    </row>
    <row r="50" spans="1:6" s="14" customFormat="1" ht="18.95" customHeight="1">
      <c r="A50" s="21"/>
      <c r="B50" s="21"/>
      <c r="C50" s="21" t="s">
        <v>97</v>
      </c>
      <c r="D50" s="27" t="s">
        <v>136</v>
      </c>
      <c r="E50" s="25">
        <v>3448</v>
      </c>
    </row>
    <row r="51" spans="1:6" s="14" customFormat="1" ht="18.95" customHeight="1">
      <c r="A51" s="21"/>
      <c r="B51" s="21">
        <v>99</v>
      </c>
      <c r="C51" s="21"/>
      <c r="D51" s="28" t="s">
        <v>137</v>
      </c>
      <c r="E51" s="25">
        <f>E52</f>
        <v>5000</v>
      </c>
    </row>
    <row r="52" spans="1:6" s="14" customFormat="1" ht="18.95" customHeight="1">
      <c r="A52" s="21"/>
      <c r="B52" s="21"/>
      <c r="C52" s="21">
        <v>99</v>
      </c>
      <c r="D52" s="27" t="s">
        <v>137</v>
      </c>
      <c r="E52" s="25">
        <v>5000</v>
      </c>
    </row>
    <row r="53" spans="1:6" s="14" customFormat="1" ht="18.95" customHeight="1">
      <c r="A53" s="21">
        <v>207</v>
      </c>
      <c r="B53" s="21"/>
      <c r="C53" s="21"/>
      <c r="D53" s="27" t="s">
        <v>138</v>
      </c>
      <c r="E53" s="25">
        <f>E57+E54</f>
        <v>240</v>
      </c>
    </row>
    <row r="54" spans="1:6" s="14" customFormat="1" ht="18.95" customHeight="1">
      <c r="A54" s="21"/>
      <c r="B54" s="21" t="s">
        <v>86</v>
      </c>
      <c r="C54" s="21"/>
      <c r="D54" s="27" t="s">
        <v>139</v>
      </c>
      <c r="E54" s="25">
        <f>E55+E56</f>
        <v>140</v>
      </c>
    </row>
    <row r="55" spans="1:6" s="14" customFormat="1" ht="18.95" customHeight="1">
      <c r="A55" s="21"/>
      <c r="B55" s="21"/>
      <c r="C55" s="21" t="s">
        <v>90</v>
      </c>
      <c r="D55" s="27" t="s">
        <v>140</v>
      </c>
      <c r="E55" s="25">
        <v>100</v>
      </c>
    </row>
    <row r="56" spans="1:6" s="14" customFormat="1" ht="18.95" customHeight="1">
      <c r="A56" s="21"/>
      <c r="B56" s="21"/>
      <c r="C56" s="21" t="s">
        <v>97</v>
      </c>
      <c r="D56" s="27" t="s">
        <v>141</v>
      </c>
      <c r="E56" s="25">
        <v>40</v>
      </c>
    </row>
    <row r="57" spans="1:6" s="14" customFormat="1" ht="18.95" customHeight="1">
      <c r="A57" s="21"/>
      <c r="B57" s="21">
        <v>99</v>
      </c>
      <c r="C57" s="21"/>
      <c r="D57" s="27" t="s">
        <v>142</v>
      </c>
      <c r="E57" s="25">
        <f>E58</f>
        <v>100</v>
      </c>
    </row>
    <row r="58" spans="1:6" s="14" customFormat="1" ht="18.95" customHeight="1">
      <c r="A58" s="21"/>
      <c r="B58" s="21"/>
      <c r="C58" s="21">
        <v>99</v>
      </c>
      <c r="D58" s="27" t="s">
        <v>143</v>
      </c>
      <c r="E58" s="25">
        <v>100</v>
      </c>
    </row>
    <row r="59" spans="1:6" s="14" customFormat="1" ht="18.95" customHeight="1">
      <c r="A59" s="21">
        <v>208</v>
      </c>
      <c r="B59" s="21"/>
      <c r="C59" s="21"/>
      <c r="D59" s="27" t="s">
        <v>144</v>
      </c>
      <c r="E59" s="25">
        <f>E60+E62+E65+E67+E69</f>
        <v>7870.81</v>
      </c>
      <c r="F59" s="29"/>
    </row>
    <row r="60" spans="1:6" s="14" customFormat="1" ht="18.95" customHeight="1">
      <c r="A60" s="21"/>
      <c r="B60" s="21" t="s">
        <v>86</v>
      </c>
      <c r="C60" s="21"/>
      <c r="D60" s="27" t="s">
        <v>145</v>
      </c>
      <c r="E60" s="25">
        <f>E61</f>
        <v>16</v>
      </c>
      <c r="F60" s="29"/>
    </row>
    <row r="61" spans="1:6" s="14" customFormat="1" ht="18.95" customHeight="1">
      <c r="A61" s="21"/>
      <c r="B61" s="21"/>
      <c r="C61" s="21" t="s">
        <v>146</v>
      </c>
      <c r="D61" s="27" t="s">
        <v>147</v>
      </c>
      <c r="E61" s="25">
        <f>9+7</f>
        <v>16</v>
      </c>
      <c r="F61" s="29"/>
    </row>
    <row r="62" spans="1:6" s="14" customFormat="1" ht="18.95" customHeight="1">
      <c r="A62" s="21"/>
      <c r="B62" s="21" t="s">
        <v>88</v>
      </c>
      <c r="C62" s="21"/>
      <c r="D62" s="27" t="s">
        <v>148</v>
      </c>
      <c r="E62" s="25">
        <f>SUM(E63:E64)</f>
        <v>3513.81</v>
      </c>
    </row>
    <row r="63" spans="1:6" s="14" customFormat="1" ht="18.95" customHeight="1">
      <c r="A63" s="21"/>
      <c r="B63" s="21"/>
      <c r="C63" s="21" t="s">
        <v>90</v>
      </c>
      <c r="D63" s="27" t="s">
        <v>149</v>
      </c>
      <c r="E63" s="25">
        <v>2799.81</v>
      </c>
    </row>
    <row r="64" spans="1:6" s="14" customFormat="1" ht="18.95" customHeight="1">
      <c r="A64" s="21"/>
      <c r="B64" s="21"/>
      <c r="C64" s="21" t="s">
        <v>97</v>
      </c>
      <c r="D64" s="27" t="s">
        <v>150</v>
      </c>
      <c r="E64" s="25">
        <v>714</v>
      </c>
    </row>
    <row r="65" spans="1:5" s="14" customFormat="1" ht="18.95" customHeight="1">
      <c r="A65" s="21"/>
      <c r="B65" s="21" t="s">
        <v>92</v>
      </c>
      <c r="C65" s="21"/>
      <c r="D65" s="27" t="s">
        <v>151</v>
      </c>
      <c r="E65" s="25">
        <f>E66</f>
        <v>384</v>
      </c>
    </row>
    <row r="66" spans="1:5" s="14" customFormat="1" ht="18.95" customHeight="1">
      <c r="A66" s="21"/>
      <c r="B66" s="21"/>
      <c r="C66" s="21" t="s">
        <v>92</v>
      </c>
      <c r="D66" s="27" t="s">
        <v>152</v>
      </c>
      <c r="E66" s="25">
        <v>384</v>
      </c>
    </row>
    <row r="67" spans="1:5" s="14" customFormat="1" ht="18.95" customHeight="1">
      <c r="A67" s="21"/>
      <c r="B67" s="21" t="s">
        <v>98</v>
      </c>
      <c r="C67" s="21"/>
      <c r="D67" s="27" t="s">
        <v>153</v>
      </c>
      <c r="E67" s="25">
        <f>E68</f>
        <v>57</v>
      </c>
    </row>
    <row r="68" spans="1:5" s="14" customFormat="1" ht="18.95" customHeight="1">
      <c r="A68" s="21"/>
      <c r="B68" s="21"/>
      <c r="C68" s="21" t="s">
        <v>92</v>
      </c>
      <c r="D68" s="27" t="s">
        <v>154</v>
      </c>
      <c r="E68" s="25">
        <f>30+27</f>
        <v>57</v>
      </c>
    </row>
    <row r="69" spans="1:5" s="14" customFormat="1" ht="18.95" customHeight="1">
      <c r="A69" s="21"/>
      <c r="B69" s="21">
        <v>99</v>
      </c>
      <c r="C69" s="21"/>
      <c r="D69" s="28" t="s">
        <v>155</v>
      </c>
      <c r="E69" s="25">
        <f>E70</f>
        <v>3900</v>
      </c>
    </row>
    <row r="70" spans="1:5" s="14" customFormat="1" ht="18.95" customHeight="1">
      <c r="A70" s="21"/>
      <c r="B70" s="21"/>
      <c r="C70" s="21" t="s">
        <v>86</v>
      </c>
      <c r="D70" s="27" t="s">
        <v>155</v>
      </c>
      <c r="E70" s="25">
        <v>3900</v>
      </c>
    </row>
    <row r="71" spans="1:5" s="14" customFormat="1" ht="18.95" customHeight="1">
      <c r="A71" s="21">
        <v>210</v>
      </c>
      <c r="B71" s="21"/>
      <c r="C71" s="21"/>
      <c r="D71" s="27" t="s">
        <v>156</v>
      </c>
      <c r="E71" s="25">
        <f>E72+E74+E76+E78+E80+E82</f>
        <v>2803.24</v>
      </c>
    </row>
    <row r="72" spans="1:5" s="14" customFormat="1" ht="18.95" customHeight="1">
      <c r="A72" s="21"/>
      <c r="B72" s="21" t="s">
        <v>86</v>
      </c>
      <c r="C72" s="21"/>
      <c r="D72" s="27" t="s">
        <v>157</v>
      </c>
      <c r="E72" s="25">
        <f>E73</f>
        <v>244.5</v>
      </c>
    </row>
    <row r="73" spans="1:5" s="14" customFormat="1" ht="18.95" customHeight="1">
      <c r="A73" s="21"/>
      <c r="B73" s="21"/>
      <c r="C73" s="21" t="s">
        <v>97</v>
      </c>
      <c r="D73" s="27" t="s">
        <v>158</v>
      </c>
      <c r="E73" s="25">
        <v>244.5</v>
      </c>
    </row>
    <row r="74" spans="1:5" s="14" customFormat="1" ht="18.95" customHeight="1">
      <c r="A74" s="21"/>
      <c r="B74" s="21" t="s">
        <v>114</v>
      </c>
      <c r="C74" s="21"/>
      <c r="D74" s="27" t="s">
        <v>159</v>
      </c>
      <c r="E74" s="25">
        <f>SUM(E75:E75)</f>
        <v>1647</v>
      </c>
    </row>
    <row r="75" spans="1:5" s="14" customFormat="1" ht="18.95" customHeight="1">
      <c r="A75" s="21"/>
      <c r="B75" s="21"/>
      <c r="C75" s="21" t="s">
        <v>90</v>
      </c>
      <c r="D75" s="27" t="s">
        <v>160</v>
      </c>
      <c r="E75" s="25">
        <f>1620+27</f>
        <v>1647</v>
      </c>
    </row>
    <row r="76" spans="1:5" s="14" customFormat="1" ht="18.95" customHeight="1">
      <c r="A76" s="21"/>
      <c r="B76" s="21" t="s">
        <v>98</v>
      </c>
      <c r="C76" s="21"/>
      <c r="D76" s="27" t="s">
        <v>161</v>
      </c>
      <c r="E76" s="25">
        <f>E77</f>
        <v>100.74</v>
      </c>
    </row>
    <row r="77" spans="1:5" s="14" customFormat="1" ht="18.95" customHeight="1">
      <c r="A77" s="21"/>
      <c r="B77" s="21"/>
      <c r="C77" s="21" t="s">
        <v>162</v>
      </c>
      <c r="D77" s="30" t="s">
        <v>163</v>
      </c>
      <c r="E77" s="25">
        <f>100+0.74</f>
        <v>100.74</v>
      </c>
    </row>
    <row r="78" spans="1:5" s="14" customFormat="1" ht="18.95" customHeight="1">
      <c r="A78" s="21"/>
      <c r="B78" s="21" t="s">
        <v>164</v>
      </c>
      <c r="C78" s="21"/>
      <c r="D78" s="27" t="s">
        <v>165</v>
      </c>
      <c r="E78" s="25">
        <f>SUM(E79:E79)</f>
        <v>450</v>
      </c>
    </row>
    <row r="79" spans="1:5" s="14" customFormat="1" ht="18.95" customHeight="1">
      <c r="A79" s="21"/>
      <c r="B79" s="21"/>
      <c r="C79" s="21" t="s">
        <v>86</v>
      </c>
      <c r="D79" s="27" t="s">
        <v>166</v>
      </c>
      <c r="E79" s="25">
        <v>450</v>
      </c>
    </row>
    <row r="80" spans="1:5" s="14" customFormat="1" ht="18.95" customHeight="1">
      <c r="A80" s="21"/>
      <c r="B80" s="21" t="s">
        <v>167</v>
      </c>
      <c r="C80" s="21"/>
      <c r="D80" s="27" t="s">
        <v>168</v>
      </c>
      <c r="E80" s="25">
        <f>SUM(E81)</f>
        <v>205</v>
      </c>
    </row>
    <row r="81" spans="1:5" s="14" customFormat="1" ht="18.95" customHeight="1">
      <c r="A81" s="21"/>
      <c r="B81" s="21"/>
      <c r="C81" s="21" t="s">
        <v>88</v>
      </c>
      <c r="D81" s="27" t="s">
        <v>169</v>
      </c>
      <c r="E81" s="25">
        <f>200+5</f>
        <v>205</v>
      </c>
    </row>
    <row r="82" spans="1:5" s="14" customFormat="1" ht="18.95" customHeight="1">
      <c r="A82" s="21"/>
      <c r="B82" s="21" t="s">
        <v>103</v>
      </c>
      <c r="C82" s="21"/>
      <c r="D82" s="27" t="s">
        <v>170</v>
      </c>
      <c r="E82" s="25">
        <f>E83</f>
        <v>156</v>
      </c>
    </row>
    <row r="83" spans="1:5" s="14" customFormat="1" ht="18.95" customHeight="1">
      <c r="A83" s="21"/>
      <c r="B83" s="21"/>
      <c r="C83" s="21" t="s">
        <v>86</v>
      </c>
      <c r="D83" s="27" t="s">
        <v>171</v>
      </c>
      <c r="E83" s="25">
        <f>100+56</f>
        <v>156</v>
      </c>
    </row>
    <row r="84" spans="1:5" s="14" customFormat="1" ht="18.95" customHeight="1">
      <c r="A84" s="21">
        <v>211</v>
      </c>
      <c r="B84" s="21"/>
      <c r="C84" s="21"/>
      <c r="D84" s="27" t="s">
        <v>172</v>
      </c>
      <c r="E84" s="25">
        <f>E85+E87</f>
        <v>305</v>
      </c>
    </row>
    <row r="85" spans="1:5" s="14" customFormat="1" ht="18.95" customHeight="1">
      <c r="A85" s="21"/>
      <c r="B85" s="21" t="s">
        <v>86</v>
      </c>
      <c r="C85" s="21"/>
      <c r="D85" s="27" t="s">
        <v>173</v>
      </c>
      <c r="E85" s="25">
        <f>E86</f>
        <v>290</v>
      </c>
    </row>
    <row r="86" spans="1:5" s="14" customFormat="1" ht="18.95" customHeight="1">
      <c r="A86" s="21"/>
      <c r="B86" s="21"/>
      <c r="C86" s="21" t="s">
        <v>97</v>
      </c>
      <c r="D86" s="27" t="s">
        <v>174</v>
      </c>
      <c r="E86" s="25">
        <v>290</v>
      </c>
    </row>
    <row r="87" spans="1:5" s="14" customFormat="1" ht="18.95" customHeight="1">
      <c r="A87" s="21"/>
      <c r="B87" s="21" t="s">
        <v>175</v>
      </c>
      <c r="C87" s="21"/>
      <c r="D87" s="27" t="s">
        <v>176</v>
      </c>
      <c r="E87" s="25">
        <f>E88</f>
        <v>15</v>
      </c>
    </row>
    <row r="88" spans="1:5" s="14" customFormat="1" ht="18.95" customHeight="1">
      <c r="A88" s="21"/>
      <c r="B88" s="21"/>
      <c r="C88" s="21" t="s">
        <v>86</v>
      </c>
      <c r="D88" s="27" t="s">
        <v>177</v>
      </c>
      <c r="E88" s="25">
        <v>15</v>
      </c>
    </row>
    <row r="89" spans="1:5" s="14" customFormat="1" ht="18.95" customHeight="1">
      <c r="A89" s="21">
        <v>212</v>
      </c>
      <c r="B89" s="21"/>
      <c r="C89" s="21"/>
      <c r="D89" s="27" t="s">
        <v>178</v>
      </c>
      <c r="E89" s="25">
        <f>E90+E93+E95+E97+E99</f>
        <v>115954.63</v>
      </c>
    </row>
    <row r="90" spans="1:5" s="14" customFormat="1" ht="18.95" customHeight="1">
      <c r="A90" s="21"/>
      <c r="B90" s="21" t="s">
        <v>86</v>
      </c>
      <c r="C90" s="21"/>
      <c r="D90" s="27" t="s">
        <v>179</v>
      </c>
      <c r="E90" s="25">
        <f>SUM(E91:E92)</f>
        <v>11007.63</v>
      </c>
    </row>
    <row r="91" spans="1:5" s="14" customFormat="1" ht="18.95" customHeight="1">
      <c r="A91" s="21"/>
      <c r="B91" s="21"/>
      <c r="C91" s="21" t="s">
        <v>95</v>
      </c>
      <c r="D91" s="27" t="s">
        <v>180</v>
      </c>
      <c r="E91" s="25">
        <v>50</v>
      </c>
    </row>
    <row r="92" spans="1:5" s="14" customFormat="1" ht="18.95" customHeight="1">
      <c r="A92" s="21"/>
      <c r="B92" s="21"/>
      <c r="C92" s="21">
        <v>99</v>
      </c>
      <c r="D92" s="27" t="s">
        <v>181</v>
      </c>
      <c r="E92" s="25">
        <v>10957.63</v>
      </c>
    </row>
    <row r="93" spans="1:5" s="14" customFormat="1" ht="18.95" customHeight="1">
      <c r="A93" s="21"/>
      <c r="B93" s="21" t="s">
        <v>88</v>
      </c>
      <c r="C93" s="21"/>
      <c r="D93" s="27" t="s">
        <v>182</v>
      </c>
      <c r="E93" s="25">
        <f t="shared" ref="E93:E97" si="0">E94</f>
        <v>1700</v>
      </c>
    </row>
    <row r="94" spans="1:5" s="14" customFormat="1" ht="18.95" customHeight="1">
      <c r="A94" s="21"/>
      <c r="B94" s="21"/>
      <c r="C94" s="21" t="s">
        <v>86</v>
      </c>
      <c r="D94" s="27" t="s">
        <v>183</v>
      </c>
      <c r="E94" s="25">
        <v>1700</v>
      </c>
    </row>
    <row r="95" spans="1:5" s="14" customFormat="1" ht="18.95" customHeight="1">
      <c r="A95" s="21"/>
      <c r="B95" s="21" t="s">
        <v>84</v>
      </c>
      <c r="C95" s="21"/>
      <c r="D95" s="27" t="s">
        <v>184</v>
      </c>
      <c r="E95" s="25">
        <f t="shared" si="0"/>
        <v>97800</v>
      </c>
    </row>
    <row r="96" spans="1:5" s="14" customFormat="1" ht="18.95" customHeight="1">
      <c r="A96" s="21"/>
      <c r="B96" s="21"/>
      <c r="C96" s="21">
        <v>99</v>
      </c>
      <c r="D96" s="27" t="s">
        <v>185</v>
      </c>
      <c r="E96" s="25">
        <v>97800</v>
      </c>
    </row>
    <row r="97" spans="1:5" s="14" customFormat="1" ht="18.95" customHeight="1">
      <c r="A97" s="21"/>
      <c r="B97" s="21" t="s">
        <v>95</v>
      </c>
      <c r="C97" s="21"/>
      <c r="D97" s="27" t="s">
        <v>186</v>
      </c>
      <c r="E97" s="25">
        <f t="shared" si="0"/>
        <v>447</v>
      </c>
    </row>
    <row r="98" spans="1:5" s="14" customFormat="1" ht="18.95" customHeight="1">
      <c r="A98" s="21"/>
      <c r="B98" s="21"/>
      <c r="C98" s="21" t="s">
        <v>86</v>
      </c>
      <c r="D98" s="27" t="s">
        <v>187</v>
      </c>
      <c r="E98" s="25">
        <v>447</v>
      </c>
    </row>
    <row r="99" spans="1:5" s="14" customFormat="1" ht="18.95" customHeight="1">
      <c r="A99" s="21"/>
      <c r="B99" s="21" t="s">
        <v>97</v>
      </c>
      <c r="C99" s="21"/>
      <c r="D99" s="27" t="s">
        <v>188</v>
      </c>
      <c r="E99" s="25">
        <f>E100</f>
        <v>5000</v>
      </c>
    </row>
    <row r="100" spans="1:5" s="14" customFormat="1" ht="18.95" customHeight="1">
      <c r="A100" s="21"/>
      <c r="B100" s="21"/>
      <c r="C100" s="21" t="s">
        <v>86</v>
      </c>
      <c r="D100" s="27" t="s">
        <v>189</v>
      </c>
      <c r="E100" s="25">
        <v>5000</v>
      </c>
    </row>
    <row r="101" spans="1:5" s="14" customFormat="1" ht="18.95" customHeight="1">
      <c r="A101" s="21">
        <v>213</v>
      </c>
      <c r="B101" s="21"/>
      <c r="C101" s="21"/>
      <c r="D101" s="27" t="s">
        <v>190</v>
      </c>
      <c r="E101" s="25">
        <f>E104+E102</f>
        <v>734.03</v>
      </c>
    </row>
    <row r="102" spans="1:5" s="14" customFormat="1" ht="18.95" customHeight="1">
      <c r="A102" s="21"/>
      <c r="B102" s="21" t="s">
        <v>84</v>
      </c>
      <c r="C102" s="21"/>
      <c r="D102" s="27" t="s">
        <v>191</v>
      </c>
      <c r="E102" s="25">
        <f>E103</f>
        <v>5</v>
      </c>
    </row>
    <row r="103" spans="1:5" s="14" customFormat="1" ht="18.95" customHeight="1">
      <c r="A103" s="21"/>
      <c r="B103" s="21"/>
      <c r="C103" s="21" t="s">
        <v>164</v>
      </c>
      <c r="D103" s="27" t="s">
        <v>192</v>
      </c>
      <c r="E103" s="25">
        <v>5</v>
      </c>
    </row>
    <row r="104" spans="1:5" s="14" customFormat="1" ht="18.95" customHeight="1">
      <c r="A104" s="21"/>
      <c r="B104" s="21" t="s">
        <v>98</v>
      </c>
      <c r="C104" s="21"/>
      <c r="D104" s="27" t="s">
        <v>193</v>
      </c>
      <c r="E104" s="25">
        <f>E105</f>
        <v>729.03</v>
      </c>
    </row>
    <row r="105" spans="1:5" s="14" customFormat="1" ht="18.95" customHeight="1">
      <c r="A105" s="21"/>
      <c r="B105" s="21"/>
      <c r="C105" s="21" t="s">
        <v>92</v>
      </c>
      <c r="D105" s="27" t="s">
        <v>194</v>
      </c>
      <c r="E105" s="25">
        <v>729.03</v>
      </c>
    </row>
    <row r="106" spans="1:5" s="14" customFormat="1" ht="18.95" customHeight="1">
      <c r="A106" s="21" t="s">
        <v>195</v>
      </c>
      <c r="B106" s="21"/>
      <c r="C106" s="21"/>
      <c r="D106" s="27" t="s">
        <v>196</v>
      </c>
      <c r="E106" s="25">
        <f>E107</f>
        <v>10</v>
      </c>
    </row>
    <row r="107" spans="1:5" s="14" customFormat="1" ht="18.95" customHeight="1">
      <c r="A107" s="21"/>
      <c r="B107" s="21" t="s">
        <v>88</v>
      </c>
      <c r="C107" s="21"/>
      <c r="D107" s="27" t="s">
        <v>197</v>
      </c>
      <c r="E107" s="25">
        <f>E108</f>
        <v>10</v>
      </c>
    </row>
    <row r="108" spans="1:5" s="14" customFormat="1" ht="18.95" customHeight="1">
      <c r="A108" s="21"/>
      <c r="B108" s="21"/>
      <c r="C108" s="21" t="s">
        <v>97</v>
      </c>
      <c r="D108" s="27" t="s">
        <v>198</v>
      </c>
      <c r="E108" s="25">
        <v>10</v>
      </c>
    </row>
    <row r="109" spans="1:5" s="14" customFormat="1" ht="18.95" customHeight="1">
      <c r="A109" s="21">
        <v>221</v>
      </c>
      <c r="B109" s="21"/>
      <c r="C109" s="21"/>
      <c r="D109" s="27" t="s">
        <v>199</v>
      </c>
      <c r="E109" s="25">
        <f>E110</f>
        <v>400</v>
      </c>
    </row>
    <row r="110" spans="1:5" s="14" customFormat="1" ht="18.95" customHeight="1">
      <c r="A110" s="21"/>
      <c r="B110" s="21" t="s">
        <v>88</v>
      </c>
      <c r="C110" s="21"/>
      <c r="D110" s="27" t="s">
        <v>200</v>
      </c>
      <c r="E110" s="25">
        <f>E111</f>
        <v>400</v>
      </c>
    </row>
    <row r="111" spans="1:5" s="14" customFormat="1" ht="18.95" customHeight="1">
      <c r="A111" s="21"/>
      <c r="B111" s="21"/>
      <c r="C111" s="21" t="s">
        <v>86</v>
      </c>
      <c r="D111" s="27" t="s">
        <v>201</v>
      </c>
      <c r="E111" s="25">
        <v>400</v>
      </c>
    </row>
    <row r="112" spans="1:5" s="14" customFormat="1" ht="18.95" customHeight="1">
      <c r="A112" s="21" t="s">
        <v>202</v>
      </c>
      <c r="B112" s="21"/>
      <c r="C112" s="21"/>
      <c r="D112" s="27" t="s">
        <v>203</v>
      </c>
      <c r="E112" s="25">
        <f>E113+E116</f>
        <v>243</v>
      </c>
    </row>
    <row r="113" spans="1:5" s="14" customFormat="1" ht="18.95" customHeight="1">
      <c r="A113" s="21"/>
      <c r="B113" s="21" t="s">
        <v>86</v>
      </c>
      <c r="C113" s="21"/>
      <c r="D113" s="27" t="s">
        <v>204</v>
      </c>
      <c r="E113" s="25">
        <f>SUM(E114:E115)</f>
        <v>160</v>
      </c>
    </row>
    <row r="114" spans="1:5" s="14" customFormat="1" ht="18.95" customHeight="1">
      <c r="A114" s="21"/>
      <c r="B114" s="21"/>
      <c r="C114" s="21" t="s">
        <v>95</v>
      </c>
      <c r="D114" s="27" t="s">
        <v>205</v>
      </c>
      <c r="E114" s="25">
        <v>60</v>
      </c>
    </row>
    <row r="115" spans="1:5" s="14" customFormat="1" ht="18.95" customHeight="1">
      <c r="A115" s="21"/>
      <c r="B115" s="21"/>
      <c r="C115" s="21" t="s">
        <v>146</v>
      </c>
      <c r="D115" s="27" t="s">
        <v>206</v>
      </c>
      <c r="E115" s="25">
        <v>100</v>
      </c>
    </row>
    <row r="116" spans="1:5" s="14" customFormat="1" ht="18.95" customHeight="1">
      <c r="A116" s="21"/>
      <c r="B116" s="21" t="s">
        <v>88</v>
      </c>
      <c r="C116" s="21"/>
      <c r="D116" s="27" t="s">
        <v>207</v>
      </c>
      <c r="E116" s="25">
        <f>SUM(E117)</f>
        <v>83</v>
      </c>
    </row>
    <row r="117" spans="1:5" s="14" customFormat="1" ht="18.95" customHeight="1">
      <c r="A117" s="21"/>
      <c r="B117" s="21"/>
      <c r="C117" s="21" t="s">
        <v>97</v>
      </c>
      <c r="D117" s="27" t="s">
        <v>208</v>
      </c>
      <c r="E117" s="25">
        <v>83</v>
      </c>
    </row>
    <row r="118" spans="1:5" s="14" customFormat="1" ht="18.95" customHeight="1">
      <c r="A118" s="21">
        <v>227</v>
      </c>
      <c r="B118" s="21"/>
      <c r="C118" s="21"/>
      <c r="D118" s="27" t="s">
        <v>209</v>
      </c>
      <c r="E118" s="25">
        <v>3000</v>
      </c>
    </row>
    <row r="119" spans="1:5" s="14" customFormat="1" ht="21" customHeight="1">
      <c r="A119" s="31"/>
      <c r="B119" s="17"/>
      <c r="C119" s="17"/>
      <c r="D119" s="26"/>
      <c r="E119" s="32"/>
    </row>
    <row r="120" spans="1:5" ht="21" customHeight="1"/>
    <row r="121" spans="1:5" ht="21" customHeight="1"/>
    <row r="122" spans="1:5" ht="21" customHeight="1"/>
    <row r="123" spans="1:5" ht="21" customHeight="1"/>
    <row r="124" spans="1:5" ht="21" customHeight="1"/>
    <row r="125" spans="1:5" ht="21" customHeight="1"/>
    <row r="126" spans="1:5" ht="21" customHeight="1"/>
    <row r="127" spans="1:5" ht="21" customHeight="1"/>
    <row r="128" spans="1:5" ht="21" customHeight="1"/>
    <row r="129" ht="21" customHeight="1"/>
    <row r="130" ht="21" customHeight="1"/>
    <row r="131" ht="21" customHeight="1"/>
    <row r="132" ht="21" customHeight="1"/>
    <row r="133" ht="21" customHeight="1"/>
    <row r="134" ht="21" customHeight="1"/>
    <row r="135" ht="21" customHeight="1"/>
    <row r="136" ht="21" customHeight="1"/>
    <row r="137" ht="21" customHeight="1"/>
    <row r="138" ht="21" customHeight="1"/>
    <row r="139" ht="21" customHeight="1"/>
    <row r="140" ht="21" customHeight="1"/>
    <row r="141" ht="21" customHeight="1"/>
    <row r="142" ht="21" customHeight="1"/>
    <row r="143" ht="21" customHeight="1"/>
    <row r="144" ht="21" customHeight="1"/>
    <row r="145" ht="21" customHeight="1"/>
    <row r="146" ht="21" customHeight="1"/>
    <row r="147" ht="21" customHeight="1"/>
    <row r="148" ht="21" customHeight="1"/>
    <row r="149" ht="21" customHeight="1"/>
    <row r="150" ht="21" customHeight="1"/>
    <row r="151" ht="21" customHeight="1"/>
    <row r="152" ht="21" customHeight="1"/>
    <row r="153" ht="21" customHeight="1"/>
    <row r="154" ht="21" customHeight="1"/>
    <row r="155" ht="21" customHeight="1"/>
    <row r="156" ht="21" customHeight="1"/>
    <row r="157" ht="21" customHeight="1"/>
    <row r="158" ht="21" customHeight="1"/>
    <row r="159" ht="21" customHeight="1"/>
    <row r="160" ht="21" customHeight="1"/>
    <row r="161" ht="21" customHeight="1"/>
    <row r="162" ht="21" customHeight="1"/>
    <row r="163" ht="21" customHeight="1"/>
    <row r="164" ht="21" customHeight="1"/>
    <row r="165" ht="21" customHeight="1"/>
    <row r="166" ht="21" customHeight="1"/>
    <row r="167" ht="21" customHeight="1"/>
    <row r="168" ht="21" customHeight="1"/>
    <row r="169" ht="21" customHeight="1"/>
    <row r="170" ht="21" customHeight="1"/>
    <row r="171" ht="21" customHeight="1"/>
    <row r="172" ht="21" customHeight="1"/>
    <row r="173" ht="21" customHeight="1"/>
    <row r="174" ht="21" customHeight="1"/>
    <row r="175" ht="21" customHeight="1"/>
    <row r="176" ht="21" customHeight="1"/>
    <row r="177" ht="21" customHeight="1"/>
    <row r="178" ht="21" customHeight="1"/>
    <row r="179" ht="21" customHeight="1"/>
    <row r="180" ht="21" customHeight="1"/>
    <row r="181" ht="21" customHeight="1"/>
    <row r="182" ht="21" customHeight="1"/>
    <row r="183" ht="21" customHeight="1"/>
    <row r="184" ht="21" customHeight="1"/>
    <row r="185" ht="21" customHeight="1"/>
    <row r="186" ht="21" customHeight="1"/>
    <row r="187" ht="21" customHeight="1"/>
    <row r="188" ht="21" customHeight="1"/>
    <row r="189" ht="21" customHeight="1"/>
    <row r="190" ht="21" customHeight="1"/>
    <row r="191" ht="21" customHeight="1"/>
    <row r="192" ht="21" customHeight="1"/>
    <row r="193" ht="21" customHeight="1"/>
    <row r="194" ht="21" customHeight="1"/>
    <row r="195" ht="21" customHeight="1"/>
    <row r="196" ht="21" customHeight="1"/>
    <row r="197" ht="21" customHeight="1"/>
    <row r="198" ht="21" customHeight="1"/>
    <row r="199" ht="21" customHeight="1"/>
    <row r="200" ht="21" customHeight="1"/>
    <row r="201" ht="21" customHeight="1"/>
    <row r="202" ht="21" customHeight="1"/>
    <row r="203" ht="21" customHeight="1"/>
    <row r="204" ht="21" customHeight="1"/>
    <row r="205" ht="21" customHeight="1"/>
    <row r="206" ht="21" customHeight="1"/>
    <row r="207" ht="21" customHeight="1"/>
    <row r="208" ht="21" customHeight="1"/>
    <row r="209" ht="21" customHeight="1"/>
    <row r="210" ht="21" customHeight="1"/>
    <row r="211" ht="21" customHeight="1"/>
    <row r="212" ht="21" customHeight="1"/>
    <row r="213" ht="21" customHeight="1"/>
    <row r="214" ht="21" customHeight="1"/>
    <row r="215" ht="21" customHeight="1"/>
    <row r="216" ht="21" customHeight="1"/>
    <row r="217" ht="21" customHeight="1"/>
    <row r="218" ht="21" customHeight="1"/>
    <row r="219" ht="21" customHeight="1"/>
    <row r="220" ht="21" customHeight="1"/>
    <row r="221" ht="21" customHeight="1"/>
    <row r="222" ht="21" customHeight="1"/>
    <row r="223" ht="21" customHeight="1"/>
    <row r="224" ht="21" customHeight="1"/>
    <row r="225" ht="21" customHeight="1"/>
    <row r="226" ht="21" customHeight="1"/>
    <row r="227" ht="21" customHeight="1"/>
    <row r="228" ht="21" customHeight="1"/>
    <row r="229" ht="21" customHeight="1"/>
    <row r="230" ht="21" customHeight="1"/>
    <row r="231" ht="21" customHeight="1"/>
    <row r="232" ht="21" customHeight="1"/>
    <row r="233" ht="21" customHeight="1"/>
    <row r="234" ht="21" customHeight="1"/>
    <row r="235" ht="21" customHeight="1"/>
    <row r="236" ht="21" customHeight="1"/>
    <row r="237" ht="21" customHeight="1"/>
    <row r="238" ht="21" customHeight="1"/>
    <row r="239" ht="21" customHeight="1"/>
    <row r="240" ht="21" customHeight="1"/>
    <row r="241" ht="21" customHeight="1"/>
    <row r="242" ht="21" customHeight="1"/>
    <row r="243" ht="21" customHeight="1"/>
    <row r="244" ht="21" customHeight="1"/>
    <row r="245" ht="21" customHeight="1"/>
    <row r="246" ht="21" customHeight="1"/>
    <row r="247" ht="21" customHeight="1"/>
    <row r="248" ht="21" customHeight="1"/>
    <row r="249" ht="21" customHeight="1"/>
    <row r="250" ht="21" customHeight="1"/>
    <row r="251" ht="21" customHeight="1"/>
    <row r="252" ht="21" customHeight="1"/>
    <row r="253" ht="21" customHeight="1"/>
    <row r="254" ht="21" customHeight="1"/>
    <row r="255" ht="21" customHeight="1"/>
    <row r="256" ht="21" customHeight="1"/>
    <row r="257" ht="21" customHeight="1"/>
    <row r="258" ht="21" customHeight="1"/>
    <row r="259" ht="21" customHeight="1"/>
    <row r="260" ht="21" customHeight="1"/>
    <row r="261" ht="21" customHeight="1"/>
    <row r="262" ht="21" customHeight="1"/>
    <row r="263" ht="21" customHeight="1"/>
    <row r="264" ht="21" customHeight="1"/>
    <row r="265" ht="21" customHeight="1"/>
    <row r="266" ht="21" customHeight="1"/>
    <row r="267" ht="21" customHeight="1"/>
    <row r="268" ht="21" customHeight="1"/>
    <row r="269" ht="21" customHeight="1"/>
    <row r="270" ht="21" customHeight="1"/>
    <row r="271" ht="21" customHeight="1"/>
    <row r="272" ht="21" customHeight="1"/>
    <row r="273" ht="21" customHeight="1"/>
    <row r="274" ht="21" customHeight="1"/>
    <row r="275" ht="21" customHeight="1"/>
    <row r="276" ht="21" customHeight="1"/>
    <row r="277" ht="21" customHeight="1"/>
    <row r="278" ht="21" customHeight="1"/>
    <row r="279" ht="21" customHeight="1"/>
    <row r="280" ht="21" customHeight="1"/>
    <row r="281" ht="21" customHeight="1"/>
    <row r="282" ht="21" customHeight="1"/>
    <row r="283" ht="21" customHeight="1"/>
    <row r="284" ht="21" customHeight="1"/>
    <row r="285" ht="21" customHeight="1"/>
    <row r="286" ht="21" customHeight="1"/>
    <row r="287" ht="21" customHeight="1"/>
    <row r="288" ht="21" customHeight="1"/>
    <row r="289" ht="21" customHeight="1"/>
    <row r="290" ht="21" customHeight="1"/>
    <row r="291" ht="21" customHeight="1"/>
    <row r="292" ht="21" customHeight="1"/>
    <row r="293" ht="21" customHeight="1"/>
    <row r="294" ht="21" customHeight="1"/>
    <row r="295" ht="21" customHeight="1"/>
    <row r="296" ht="21" customHeight="1"/>
    <row r="297" ht="21" customHeight="1"/>
    <row r="298" ht="21" customHeight="1"/>
    <row r="299" ht="21" customHeight="1"/>
    <row r="300" ht="21" customHeight="1"/>
    <row r="301" ht="21" customHeight="1"/>
    <row r="302" ht="21" customHeight="1"/>
    <row r="303" ht="21" customHeight="1"/>
    <row r="304" ht="21" customHeight="1"/>
    <row r="305" ht="21" customHeight="1"/>
    <row r="306" ht="21" customHeight="1"/>
    <row r="307" ht="21" customHeight="1"/>
    <row r="308" ht="21" customHeight="1"/>
    <row r="309" ht="21" customHeight="1"/>
    <row r="310" ht="21" customHeight="1"/>
    <row r="311" ht="21" customHeight="1"/>
    <row r="312" ht="21" customHeight="1"/>
    <row r="313" ht="21" customHeight="1"/>
    <row r="314" ht="21" customHeight="1"/>
    <row r="315" ht="21" customHeight="1"/>
    <row r="316" ht="21" customHeight="1"/>
    <row r="317" ht="21" customHeight="1"/>
    <row r="318" ht="21" customHeight="1"/>
    <row r="319" ht="21" customHeight="1"/>
    <row r="320" ht="21" customHeight="1"/>
    <row r="321" ht="21" customHeight="1"/>
    <row r="322" ht="21" customHeight="1"/>
    <row r="323" ht="21" customHeight="1"/>
    <row r="324" ht="21" customHeight="1"/>
    <row r="325" ht="21" customHeight="1"/>
    <row r="326" ht="21" customHeight="1"/>
    <row r="327" ht="21" customHeight="1"/>
    <row r="328" ht="21" customHeight="1"/>
    <row r="329" ht="21" customHeight="1"/>
    <row r="330" ht="21" customHeight="1"/>
    <row r="331" ht="21" customHeight="1"/>
    <row r="332" ht="21" customHeight="1"/>
    <row r="333" ht="21" customHeight="1"/>
    <row r="334" ht="21" customHeight="1"/>
    <row r="335" ht="21" customHeight="1"/>
    <row r="336" ht="21" customHeight="1"/>
    <row r="337" ht="21" customHeight="1"/>
    <row r="338" ht="21" customHeight="1"/>
    <row r="339" ht="21" customHeight="1"/>
    <row r="340" ht="21" customHeight="1"/>
    <row r="341" ht="21" customHeight="1"/>
    <row r="342" ht="21" customHeight="1"/>
    <row r="343" ht="21" customHeight="1"/>
    <row r="344" ht="21" customHeight="1"/>
    <row r="345" ht="21" customHeight="1"/>
    <row r="346" ht="21" customHeight="1"/>
    <row r="347" ht="21" customHeight="1"/>
    <row r="348" ht="21" customHeight="1"/>
    <row r="349" ht="21" customHeight="1"/>
    <row r="350" ht="21" customHeight="1"/>
    <row r="351" ht="21" customHeight="1"/>
    <row r="352" ht="21" customHeight="1"/>
    <row r="353" ht="21" customHeight="1"/>
    <row r="354" ht="21" customHeight="1"/>
    <row r="355" ht="21" customHeight="1"/>
    <row r="356" ht="21" customHeight="1"/>
    <row r="357" ht="21" customHeight="1"/>
    <row r="358" ht="21" customHeight="1"/>
    <row r="359" ht="21" customHeight="1"/>
    <row r="360" ht="21" customHeight="1"/>
    <row r="361" ht="21" customHeight="1"/>
    <row r="362" ht="21" customHeight="1"/>
    <row r="363" ht="21" customHeight="1"/>
    <row r="364" ht="21" customHeight="1"/>
    <row r="365" ht="21" customHeight="1"/>
    <row r="366" ht="21" customHeight="1"/>
    <row r="367" ht="21" customHeight="1"/>
    <row r="368" ht="21" customHeight="1"/>
    <row r="369" ht="21" customHeight="1"/>
    <row r="370" ht="21" customHeight="1"/>
    <row r="371" ht="21" customHeight="1"/>
    <row r="372" ht="21" customHeight="1"/>
    <row r="373" ht="21" customHeight="1"/>
    <row r="374" ht="21" customHeight="1"/>
    <row r="375" ht="21" customHeight="1"/>
    <row r="376" ht="21" customHeight="1"/>
    <row r="377" ht="21" customHeight="1"/>
    <row r="378" ht="21" customHeight="1"/>
    <row r="379" ht="21" customHeight="1"/>
    <row r="380" ht="21" customHeight="1"/>
    <row r="381" ht="21" customHeight="1"/>
    <row r="382" ht="21" customHeight="1"/>
    <row r="383" ht="21" customHeight="1"/>
    <row r="384" ht="21" customHeight="1"/>
    <row r="385" ht="21" customHeight="1"/>
    <row r="386" ht="21" customHeight="1"/>
    <row r="387" ht="21" customHeight="1"/>
    <row r="388" ht="21" customHeight="1"/>
    <row r="389" ht="21" customHeight="1"/>
    <row r="390" ht="21" customHeight="1"/>
    <row r="391" ht="21" customHeight="1"/>
    <row r="392" ht="21" customHeight="1"/>
    <row r="393" ht="21" customHeight="1"/>
    <row r="394" ht="21" customHeight="1"/>
    <row r="395" ht="21" customHeight="1"/>
    <row r="396" ht="21" customHeight="1"/>
    <row r="397" ht="21" customHeight="1"/>
    <row r="398" ht="21" customHeight="1"/>
    <row r="399" ht="21" customHeight="1"/>
    <row r="400" ht="21" customHeight="1"/>
    <row r="401" ht="21" customHeight="1"/>
    <row r="402" ht="21" customHeight="1"/>
    <row r="403" ht="21" customHeight="1"/>
    <row r="404" ht="21" customHeight="1"/>
    <row r="405" ht="21" customHeight="1"/>
    <row r="406" ht="21" customHeight="1"/>
    <row r="407" ht="21" customHeight="1"/>
    <row r="408" ht="21" customHeight="1"/>
    <row r="409" ht="21" customHeight="1"/>
    <row r="410" ht="21" customHeight="1"/>
    <row r="411" ht="21" customHeight="1"/>
    <row r="412" ht="21" customHeight="1"/>
    <row r="413" ht="21" customHeight="1"/>
    <row r="414" ht="21" customHeight="1"/>
    <row r="415" ht="21" customHeight="1"/>
    <row r="416" ht="21" customHeight="1"/>
    <row r="417" ht="21" customHeight="1"/>
    <row r="418" ht="21" customHeight="1"/>
    <row r="419" ht="21" customHeight="1"/>
    <row r="420" ht="21" customHeight="1"/>
    <row r="421" ht="21" customHeight="1"/>
    <row r="422" ht="21" customHeight="1"/>
    <row r="423" ht="21" customHeight="1"/>
    <row r="424" ht="21" customHeight="1"/>
    <row r="425" ht="21" customHeight="1"/>
    <row r="426" ht="21" customHeight="1"/>
    <row r="427" ht="21" customHeight="1"/>
    <row r="428" ht="21" customHeight="1"/>
    <row r="429" ht="21" customHeight="1"/>
    <row r="430" ht="21" customHeight="1"/>
    <row r="431" ht="21" customHeight="1"/>
    <row r="432" ht="21" customHeight="1"/>
    <row r="433" ht="21" customHeight="1"/>
    <row r="434" ht="21" customHeight="1"/>
    <row r="435" ht="21" customHeight="1"/>
    <row r="436" ht="21" customHeight="1"/>
    <row r="437" ht="21" customHeight="1"/>
    <row r="438" ht="21" customHeight="1"/>
    <row r="439" ht="21" customHeight="1"/>
    <row r="440" ht="21" customHeight="1"/>
    <row r="441" ht="21" customHeight="1"/>
    <row r="442" ht="21" customHeight="1"/>
    <row r="443" ht="21" customHeight="1"/>
    <row r="444" ht="21" customHeight="1"/>
    <row r="445" ht="21" customHeight="1"/>
    <row r="446" ht="21" customHeight="1"/>
    <row r="447" ht="21" customHeight="1"/>
    <row r="448" ht="21" customHeight="1"/>
    <row r="449" ht="21" customHeight="1"/>
    <row r="450" ht="21" customHeight="1"/>
    <row r="451" ht="21" customHeight="1"/>
    <row r="452" ht="21" customHeight="1"/>
    <row r="453" ht="21" customHeight="1"/>
    <row r="454" ht="21" customHeight="1"/>
    <row r="455" ht="21" customHeight="1"/>
    <row r="456" ht="21" customHeight="1"/>
    <row r="457" ht="21" customHeight="1"/>
    <row r="458" ht="21" customHeight="1"/>
    <row r="459" ht="21" customHeight="1"/>
    <row r="460" ht="21" customHeight="1"/>
    <row r="461" ht="21" customHeight="1"/>
    <row r="462" ht="21" customHeight="1"/>
    <row r="463" ht="21" customHeight="1"/>
    <row r="464" ht="21" customHeight="1"/>
    <row r="465" ht="21" customHeight="1"/>
    <row r="466" ht="21" customHeight="1"/>
    <row r="467" ht="21" customHeight="1"/>
    <row r="468" ht="21" customHeight="1"/>
    <row r="469" ht="21" customHeight="1"/>
    <row r="470" ht="21" customHeight="1"/>
    <row r="471" ht="21" customHeight="1"/>
    <row r="472" ht="21" customHeight="1"/>
    <row r="473" ht="21" customHeight="1"/>
    <row r="474" ht="21" customHeight="1"/>
    <row r="475" ht="21" customHeight="1"/>
    <row r="476" ht="21" customHeight="1"/>
    <row r="477" ht="21" customHeight="1"/>
    <row r="478" ht="21" customHeight="1"/>
    <row r="479" ht="21" customHeight="1"/>
    <row r="480" ht="21" customHeight="1"/>
    <row r="481" ht="21" customHeight="1"/>
    <row r="482" ht="21" customHeight="1"/>
    <row r="483" ht="21" customHeight="1"/>
    <row r="484" ht="21" customHeight="1"/>
    <row r="485" ht="21" customHeight="1"/>
    <row r="486" ht="21" customHeight="1"/>
    <row r="487" ht="21" customHeight="1"/>
    <row r="488" ht="21" customHeight="1"/>
    <row r="489" ht="21" customHeight="1"/>
    <row r="490" ht="21" customHeight="1"/>
    <row r="491" ht="21" customHeight="1"/>
    <row r="492" ht="21" customHeight="1"/>
    <row r="493" ht="21" customHeight="1"/>
    <row r="494" ht="21" customHeight="1"/>
    <row r="495" ht="21" customHeight="1"/>
    <row r="496" ht="21" customHeight="1"/>
    <row r="497" ht="21" customHeight="1"/>
    <row r="498" ht="21" customHeight="1"/>
    <row r="499" ht="21" customHeight="1"/>
    <row r="500" ht="21" customHeight="1"/>
    <row r="501" ht="21" customHeight="1"/>
    <row r="502" ht="21" customHeight="1"/>
    <row r="503" ht="21" customHeight="1"/>
    <row r="504" ht="21" customHeight="1"/>
    <row r="505" ht="21" customHeight="1"/>
    <row r="506" ht="21" customHeight="1"/>
    <row r="507" ht="21" customHeight="1"/>
    <row r="508" ht="21" customHeight="1"/>
    <row r="509" ht="21" customHeight="1"/>
    <row r="510" ht="21" customHeight="1"/>
    <row r="511" ht="21" customHeight="1"/>
    <row r="512" ht="21" customHeight="1"/>
    <row r="513" ht="21" customHeight="1"/>
    <row r="514" ht="21" customHeight="1"/>
    <row r="515" ht="21" customHeight="1"/>
    <row r="516" ht="21" customHeight="1"/>
    <row r="517" ht="21" customHeight="1"/>
    <row r="518" ht="21" customHeight="1"/>
    <row r="519" ht="21" customHeight="1"/>
    <row r="520" ht="21" customHeight="1"/>
    <row r="521" ht="21" customHeight="1"/>
    <row r="522" ht="21" customHeight="1"/>
    <row r="523" ht="21" customHeight="1"/>
    <row r="524" ht="21" customHeight="1"/>
    <row r="525" ht="21" customHeight="1"/>
    <row r="526" ht="21" customHeight="1"/>
    <row r="527" ht="21" customHeight="1"/>
    <row r="528" ht="21" customHeight="1"/>
    <row r="529" ht="21" customHeight="1"/>
    <row r="530" ht="21" customHeight="1"/>
    <row r="531" ht="21" customHeight="1"/>
    <row r="532" ht="21" customHeight="1"/>
    <row r="533" ht="21" customHeight="1"/>
    <row r="534" ht="21" customHeight="1"/>
    <row r="535" ht="21" customHeight="1"/>
    <row r="536" ht="21" customHeight="1"/>
    <row r="537" ht="21" customHeight="1"/>
    <row r="538" ht="21" customHeight="1"/>
    <row r="539" ht="21" customHeight="1"/>
    <row r="540" ht="21" customHeight="1"/>
    <row r="541" ht="21" customHeight="1"/>
    <row r="542" ht="21" customHeight="1"/>
    <row r="543" ht="21" customHeight="1"/>
    <row r="544" ht="21" customHeight="1"/>
    <row r="545" ht="21" customHeight="1"/>
    <row r="546" ht="21" customHeight="1"/>
    <row r="547" ht="21" customHeight="1"/>
    <row r="548" ht="21" customHeight="1"/>
    <row r="549" ht="21" customHeight="1"/>
    <row r="550" ht="21" customHeight="1"/>
    <row r="551" ht="21" customHeight="1"/>
    <row r="552" ht="21" customHeight="1"/>
    <row r="553" ht="21" customHeight="1"/>
    <row r="554" ht="21" customHeight="1"/>
    <row r="555" ht="21" customHeight="1"/>
    <row r="556" ht="21" customHeight="1"/>
    <row r="557" ht="21" customHeight="1"/>
    <row r="558" ht="21" customHeight="1"/>
    <row r="559" ht="21" customHeight="1"/>
    <row r="560" ht="21" customHeight="1"/>
    <row r="561" ht="21" customHeight="1"/>
    <row r="562" ht="21" customHeight="1"/>
    <row r="563" ht="21" customHeight="1"/>
    <row r="564" ht="21" customHeight="1"/>
    <row r="565" ht="21" customHeight="1"/>
    <row r="566" ht="21" customHeight="1"/>
    <row r="567" ht="21" customHeight="1"/>
    <row r="568" ht="21" customHeight="1"/>
    <row r="569" ht="21" customHeight="1"/>
    <row r="570" ht="21" customHeight="1"/>
    <row r="571" ht="21" customHeight="1"/>
    <row r="572" ht="21" customHeight="1"/>
    <row r="573" ht="21" customHeight="1"/>
    <row r="574" ht="21" customHeight="1"/>
    <row r="575" ht="21" customHeight="1"/>
    <row r="576" ht="21" customHeight="1"/>
    <row r="577" ht="21" customHeight="1"/>
    <row r="578" ht="21" customHeight="1"/>
    <row r="579" ht="21" customHeight="1"/>
    <row r="580" ht="21" customHeight="1"/>
    <row r="581" ht="21" customHeight="1"/>
    <row r="582" ht="21" customHeight="1"/>
    <row r="583" ht="21" customHeight="1"/>
    <row r="584" ht="21" customHeight="1"/>
    <row r="585" ht="21" customHeight="1"/>
    <row r="586" ht="21" customHeight="1"/>
    <row r="587" ht="21" customHeight="1"/>
    <row r="588" ht="21" customHeight="1"/>
    <row r="589" ht="21" customHeight="1"/>
    <row r="590" ht="21" customHeight="1"/>
    <row r="591" ht="21" customHeight="1"/>
    <row r="592" ht="21" customHeight="1"/>
    <row r="593" ht="21" customHeight="1"/>
    <row r="594" ht="21" customHeight="1"/>
    <row r="595" ht="21" customHeight="1"/>
    <row r="596" ht="21" customHeight="1"/>
    <row r="597" ht="21" customHeight="1"/>
    <row r="598" ht="21" customHeight="1"/>
    <row r="599" ht="21" customHeight="1"/>
    <row r="600" ht="21" customHeight="1"/>
    <row r="601" ht="21" customHeight="1"/>
    <row r="602" ht="21" customHeight="1"/>
    <row r="603" ht="21" customHeight="1"/>
    <row r="604" ht="21" customHeight="1"/>
    <row r="605" ht="21" customHeight="1"/>
    <row r="606" ht="21" customHeight="1"/>
    <row r="607" ht="21" customHeight="1"/>
    <row r="608" ht="21" customHeight="1"/>
    <row r="609" ht="21" customHeight="1"/>
    <row r="610" ht="21" customHeight="1"/>
    <row r="611" ht="21" customHeight="1"/>
    <row r="612" ht="21" customHeight="1"/>
    <row r="613" ht="21" customHeight="1"/>
    <row r="614" ht="21" customHeight="1"/>
    <row r="615" ht="21" customHeight="1"/>
    <row r="616" ht="21" customHeight="1"/>
    <row r="617" ht="21" customHeight="1"/>
    <row r="618" ht="21" customHeight="1"/>
    <row r="619" ht="21" customHeight="1"/>
    <row r="620" ht="21" customHeight="1"/>
    <row r="621" ht="21" customHeight="1"/>
    <row r="622" ht="21" customHeight="1"/>
    <row r="623" ht="21" customHeight="1"/>
    <row r="624" ht="21" customHeight="1"/>
    <row r="625" ht="21" customHeight="1"/>
    <row r="626" ht="21" customHeight="1"/>
    <row r="627" ht="21" customHeight="1"/>
    <row r="628" ht="21" customHeight="1"/>
    <row r="629" ht="21" customHeight="1"/>
    <row r="630" ht="21" customHeight="1"/>
    <row r="631" ht="21" customHeight="1"/>
    <row r="632" ht="21" customHeight="1"/>
    <row r="633" ht="21" customHeight="1"/>
    <row r="634" ht="21" customHeight="1"/>
    <row r="635" ht="21" customHeight="1"/>
    <row r="636" ht="21" customHeight="1"/>
    <row r="637" ht="21" customHeight="1"/>
    <row r="638" ht="21" customHeight="1"/>
    <row r="639" ht="21" customHeight="1"/>
    <row r="640" ht="21" customHeight="1"/>
    <row r="641" ht="21" customHeight="1"/>
    <row r="642" ht="21" customHeight="1"/>
    <row r="643" ht="21" customHeight="1"/>
    <row r="644" ht="21" customHeight="1"/>
    <row r="645" ht="21" customHeight="1"/>
    <row r="646" ht="21" customHeight="1"/>
    <row r="647" ht="21" customHeight="1"/>
    <row r="648" ht="21" customHeight="1"/>
    <row r="649" ht="21" customHeight="1"/>
    <row r="650" ht="21" customHeight="1"/>
    <row r="651" ht="21" customHeight="1"/>
    <row r="652" ht="21" customHeight="1"/>
    <row r="653" ht="21" customHeight="1"/>
    <row r="654" ht="21" customHeight="1"/>
    <row r="655" ht="21" customHeight="1"/>
    <row r="656" ht="21" customHeight="1"/>
    <row r="657" ht="21" customHeight="1"/>
    <row r="658" ht="21" customHeight="1"/>
    <row r="659" ht="21" customHeight="1"/>
    <row r="660" ht="21" customHeight="1"/>
    <row r="661" ht="21" customHeight="1"/>
    <row r="662" ht="21" customHeight="1"/>
    <row r="663" ht="21" customHeight="1"/>
    <row r="664" ht="21" customHeight="1"/>
    <row r="665" ht="21" customHeight="1"/>
    <row r="666" ht="21" customHeight="1"/>
    <row r="667" ht="21" customHeight="1"/>
    <row r="668" ht="21" customHeight="1"/>
    <row r="669" ht="21" customHeight="1"/>
    <row r="670" ht="21" customHeight="1"/>
    <row r="671" ht="21" customHeight="1"/>
    <row r="672" ht="21" customHeight="1"/>
    <row r="673" ht="21" customHeight="1"/>
    <row r="674" ht="21" customHeight="1"/>
    <row r="675" ht="21" customHeight="1"/>
    <row r="676" ht="21" customHeight="1"/>
    <row r="677" ht="21" customHeight="1"/>
    <row r="678" ht="21" customHeight="1"/>
    <row r="679" ht="21" customHeight="1"/>
    <row r="680" ht="21" customHeight="1"/>
    <row r="681" ht="21" customHeight="1"/>
    <row r="682" ht="21" customHeight="1"/>
    <row r="683" ht="21" customHeight="1"/>
    <row r="684" ht="21" customHeight="1"/>
    <row r="685" ht="21" customHeight="1"/>
    <row r="686" ht="21" customHeight="1"/>
    <row r="687" ht="21" customHeight="1"/>
    <row r="688" ht="21" customHeight="1"/>
    <row r="689" ht="21" customHeight="1"/>
    <row r="690" ht="21" customHeight="1"/>
    <row r="691" ht="21" customHeight="1"/>
    <row r="692" ht="21" customHeight="1"/>
    <row r="693" ht="21" customHeight="1"/>
    <row r="694" ht="21" customHeight="1"/>
    <row r="695" ht="21" customHeight="1"/>
    <row r="696" ht="21" customHeight="1"/>
    <row r="697" ht="21" customHeight="1"/>
    <row r="698" ht="21" customHeight="1"/>
    <row r="699" ht="21" customHeight="1"/>
    <row r="700" ht="21" customHeight="1"/>
    <row r="701" ht="21" customHeight="1"/>
    <row r="702" ht="21" customHeight="1"/>
    <row r="703" ht="21" customHeight="1"/>
    <row r="704" ht="21" customHeight="1"/>
    <row r="705" ht="21" customHeight="1"/>
    <row r="706" ht="21" customHeight="1"/>
    <row r="707" ht="21" customHeight="1"/>
    <row r="708" ht="21" customHeight="1"/>
    <row r="709" ht="21" customHeight="1"/>
    <row r="710" ht="21" customHeight="1"/>
    <row r="711" ht="21" customHeight="1"/>
    <row r="712" ht="21" customHeight="1"/>
    <row r="713" ht="21" customHeight="1"/>
    <row r="714" ht="21" customHeight="1"/>
    <row r="715" ht="21" customHeight="1"/>
    <row r="716" ht="21" customHeight="1"/>
    <row r="717" ht="21" customHeight="1"/>
    <row r="718" ht="21" customHeight="1"/>
    <row r="719" ht="21" customHeight="1"/>
    <row r="720" ht="21" customHeight="1"/>
    <row r="721" ht="21" customHeight="1"/>
    <row r="722" ht="21" customHeight="1"/>
    <row r="723" ht="21" customHeight="1"/>
    <row r="724" ht="21" customHeight="1"/>
    <row r="725" ht="21" customHeight="1"/>
    <row r="726" ht="21" customHeight="1"/>
    <row r="727" ht="21" customHeight="1"/>
    <row r="728" ht="21" customHeight="1"/>
    <row r="729" ht="21" customHeight="1"/>
    <row r="730" ht="21" customHeight="1"/>
    <row r="731" ht="21" customHeight="1"/>
    <row r="732" ht="21" customHeight="1"/>
    <row r="733" ht="21" customHeight="1"/>
    <row r="734" ht="21" customHeight="1"/>
    <row r="735" ht="21" customHeight="1"/>
    <row r="736" ht="21" customHeight="1"/>
    <row r="737" ht="21" customHeight="1"/>
    <row r="738" ht="21" customHeight="1"/>
    <row r="739" ht="21" customHeight="1"/>
    <row r="740" ht="21" customHeight="1"/>
    <row r="741" ht="21" customHeight="1"/>
    <row r="742" ht="21" customHeight="1"/>
    <row r="743" ht="21" customHeight="1"/>
    <row r="744" ht="21" customHeight="1"/>
    <row r="745" ht="21" customHeight="1"/>
    <row r="746" ht="21" customHeight="1"/>
    <row r="747" ht="21" customHeight="1"/>
    <row r="748" ht="21" customHeight="1"/>
    <row r="749" ht="21" customHeight="1"/>
    <row r="750" ht="21" customHeight="1"/>
    <row r="751" ht="21" customHeight="1"/>
    <row r="752" ht="21" customHeight="1"/>
    <row r="753" ht="21" customHeight="1"/>
    <row r="754" ht="21" customHeight="1"/>
    <row r="755" ht="21" customHeight="1"/>
    <row r="756" ht="21" customHeight="1"/>
    <row r="757" ht="21" customHeight="1"/>
    <row r="758" ht="21" customHeight="1"/>
    <row r="759" ht="21" customHeight="1"/>
    <row r="760" ht="21" customHeight="1"/>
    <row r="761" ht="21" customHeight="1"/>
    <row r="762" ht="21" customHeight="1"/>
    <row r="763" ht="21" customHeight="1"/>
    <row r="764" ht="21" customHeight="1"/>
    <row r="765" ht="21" customHeight="1"/>
    <row r="766" ht="21" customHeight="1"/>
    <row r="767" ht="21" customHeight="1"/>
    <row r="768" ht="21" customHeight="1"/>
    <row r="769" ht="21" customHeight="1"/>
    <row r="770" ht="21" customHeight="1"/>
    <row r="771" ht="21" customHeight="1"/>
    <row r="772" ht="21" customHeight="1"/>
    <row r="773" ht="21" customHeight="1"/>
    <row r="774" ht="21" customHeight="1"/>
    <row r="775" ht="21" customHeight="1"/>
    <row r="776" ht="21" customHeight="1"/>
    <row r="777" ht="21" customHeight="1"/>
    <row r="778" ht="21" customHeight="1"/>
    <row r="779" ht="21" customHeight="1"/>
    <row r="780" ht="21" customHeight="1"/>
    <row r="781" ht="21" customHeight="1"/>
    <row r="782" ht="21" customHeight="1"/>
    <row r="783" ht="21" customHeight="1"/>
    <row r="784" ht="21" customHeight="1"/>
    <row r="785" ht="21" customHeight="1"/>
    <row r="786" ht="21" customHeight="1"/>
    <row r="787" ht="21" customHeight="1"/>
    <row r="788" ht="21" customHeight="1"/>
    <row r="789" ht="21" customHeight="1"/>
    <row r="790" ht="21" customHeight="1"/>
    <row r="791" ht="21" customHeight="1"/>
  </sheetData>
  <mergeCells count="4">
    <mergeCell ref="A1:E1"/>
    <mergeCell ref="A3:C3"/>
    <mergeCell ref="D3:D4"/>
    <mergeCell ref="E3:E4"/>
  </mergeCells>
  <phoneticPr fontId="17" type="noConversion"/>
  <pageMargins left="0.75" right="0.75" top="0.23611111111111099" bottom="0.27500000000000002" header="0.196527777777778" footer="0.23611111111111099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166"/>
  <sheetViews>
    <sheetView showGridLines="0" workbookViewId="0">
      <selection activeCell="A25" sqref="A25:D26"/>
    </sheetView>
  </sheetViews>
  <sheetFormatPr defaultColWidth="7.125" defaultRowHeight="12.75" customHeight="1"/>
  <cols>
    <col min="1" max="1" width="31.125" style="2" customWidth="1"/>
    <col min="2" max="2" width="8.875" style="3" customWidth="1"/>
    <col min="3" max="3" width="38.125" style="2" customWidth="1"/>
    <col min="4" max="4" width="8.625" style="3" customWidth="1"/>
    <col min="5" max="5" width="18.25" style="2" customWidth="1"/>
    <col min="6" max="233" width="7.125" style="2" customWidth="1"/>
    <col min="234" max="16384" width="7.125" style="2"/>
  </cols>
  <sheetData>
    <row r="1" spans="1:4" ht="28.5" customHeight="1">
      <c r="A1" s="80" t="s">
        <v>210</v>
      </c>
      <c r="B1" s="80"/>
      <c r="C1" s="80"/>
      <c r="D1" s="80"/>
    </row>
    <row r="2" spans="1:4" ht="21" customHeight="1">
      <c r="A2" s="4"/>
      <c r="B2" s="5"/>
      <c r="C2" s="81" t="s">
        <v>211</v>
      </c>
      <c r="D2" s="81"/>
    </row>
    <row r="3" spans="1:4" ht="37.15" customHeight="1">
      <c r="A3" s="6" t="s">
        <v>212</v>
      </c>
      <c r="B3" s="7" t="s">
        <v>3</v>
      </c>
      <c r="C3" s="6" t="s">
        <v>212</v>
      </c>
      <c r="D3" s="7" t="s">
        <v>3</v>
      </c>
    </row>
    <row r="4" spans="1:4" s="1" customFormat="1" ht="34.5" customHeight="1">
      <c r="A4" s="8" t="s">
        <v>213</v>
      </c>
      <c r="B4" s="9">
        <v>200000</v>
      </c>
      <c r="C4" s="8" t="s">
        <v>214</v>
      </c>
      <c r="D4" s="9">
        <v>158172</v>
      </c>
    </row>
    <row r="5" spans="1:4" ht="34.5" customHeight="1">
      <c r="A5" s="10" t="s">
        <v>215</v>
      </c>
      <c r="B5" s="9">
        <v>200000</v>
      </c>
      <c r="C5" s="10" t="s">
        <v>216</v>
      </c>
      <c r="D5" s="9">
        <v>158172</v>
      </c>
    </row>
    <row r="6" spans="1:4" ht="34.5" customHeight="1">
      <c r="A6" s="10" t="s">
        <v>217</v>
      </c>
      <c r="B6" s="9">
        <v>200000</v>
      </c>
      <c r="C6" s="10" t="s">
        <v>218</v>
      </c>
      <c r="D6" s="9"/>
    </row>
    <row r="7" spans="1:4" ht="34.5" customHeight="1">
      <c r="A7" s="10"/>
      <c r="B7" s="9"/>
      <c r="C7" s="10" t="s">
        <v>219</v>
      </c>
      <c r="D7" s="9"/>
    </row>
    <row r="8" spans="1:4" ht="34.5" customHeight="1">
      <c r="A8" s="10"/>
      <c r="B8" s="9"/>
      <c r="C8" s="10" t="s">
        <v>220</v>
      </c>
      <c r="D8" s="9">
        <v>158172</v>
      </c>
    </row>
    <row r="9" spans="1:4" ht="34.5" customHeight="1">
      <c r="A9" s="10"/>
      <c r="B9" s="9"/>
      <c r="C9" s="10"/>
      <c r="D9" s="9"/>
    </row>
    <row r="10" spans="1:4" ht="34.5" customHeight="1">
      <c r="A10" s="10"/>
      <c r="B10" s="9"/>
      <c r="C10" s="10"/>
      <c r="D10" s="9"/>
    </row>
    <row r="11" spans="1:4" ht="34.5" customHeight="1">
      <c r="A11" s="10"/>
      <c r="B11" s="9"/>
      <c r="C11" s="10"/>
      <c r="D11" s="9"/>
    </row>
    <row r="12" spans="1:4" ht="34.5" customHeight="1">
      <c r="A12" s="10"/>
      <c r="B12" s="9"/>
      <c r="C12" s="10"/>
      <c r="D12" s="9"/>
    </row>
    <row r="13" spans="1:4" ht="34.5" customHeight="1">
      <c r="A13" s="10"/>
      <c r="B13" s="9"/>
      <c r="C13" s="10"/>
      <c r="D13" s="9"/>
    </row>
    <row r="14" spans="1:4" s="1" customFormat="1" ht="34.5" customHeight="1">
      <c r="A14" s="11" t="s">
        <v>58</v>
      </c>
      <c r="B14" s="9"/>
      <c r="C14" s="11" t="s">
        <v>57</v>
      </c>
      <c r="D14" s="9"/>
    </row>
    <row r="15" spans="1:4" ht="34.5" customHeight="1">
      <c r="A15" s="10" t="s">
        <v>221</v>
      </c>
      <c r="B15" s="9"/>
      <c r="C15" s="10" t="s">
        <v>222</v>
      </c>
      <c r="D15" s="9"/>
    </row>
    <row r="16" spans="1:4" ht="34.5" customHeight="1">
      <c r="A16" s="10" t="s">
        <v>223</v>
      </c>
      <c r="B16" s="9"/>
      <c r="C16" s="10" t="s">
        <v>224</v>
      </c>
      <c r="D16" s="9"/>
    </row>
    <row r="17" spans="1:4" ht="34.5" customHeight="1">
      <c r="A17" s="10" t="s">
        <v>225</v>
      </c>
      <c r="B17" s="9"/>
      <c r="C17" s="10" t="s">
        <v>226</v>
      </c>
      <c r="D17" s="9"/>
    </row>
    <row r="18" spans="1:4" ht="34.5" customHeight="1">
      <c r="A18" s="10"/>
      <c r="B18" s="9"/>
      <c r="C18" s="10" t="s">
        <v>227</v>
      </c>
      <c r="D18" s="9"/>
    </row>
    <row r="19" spans="1:4" ht="34.5" customHeight="1">
      <c r="A19" s="10"/>
      <c r="B19" s="9"/>
      <c r="C19" s="10"/>
      <c r="D19" s="9"/>
    </row>
    <row r="20" spans="1:4" s="1" customFormat="1" ht="34.5" customHeight="1">
      <c r="A20" s="8" t="s">
        <v>70</v>
      </c>
      <c r="B20" s="9">
        <v>8172</v>
      </c>
      <c r="C20" s="8" t="s">
        <v>228</v>
      </c>
      <c r="D20" s="9">
        <v>50000</v>
      </c>
    </row>
    <row r="21" spans="1:4" s="1" customFormat="1" ht="34.5" customHeight="1">
      <c r="A21" s="8"/>
      <c r="B21" s="9"/>
      <c r="C21" s="8"/>
      <c r="D21" s="9"/>
    </row>
    <row r="22" spans="1:4" s="1" customFormat="1" ht="34.5" customHeight="1">
      <c r="A22" s="11" t="s">
        <v>71</v>
      </c>
      <c r="B22" s="9"/>
      <c r="C22" s="8" t="s">
        <v>229</v>
      </c>
      <c r="D22" s="9"/>
    </row>
    <row r="23" spans="1:4" s="1" customFormat="1" ht="34.5" customHeight="1">
      <c r="A23" s="6" t="s">
        <v>230</v>
      </c>
      <c r="B23" s="12">
        <f>B4+B14+B20+B22</f>
        <v>208172</v>
      </c>
      <c r="C23" s="6" t="s">
        <v>231</v>
      </c>
      <c r="D23" s="12">
        <f>D4+D14+D20+D22</f>
        <v>208172</v>
      </c>
    </row>
    <row r="24" spans="1:4" ht="21" customHeight="1">
      <c r="A24" s="13"/>
      <c r="B24" s="5"/>
      <c r="C24" s="4"/>
      <c r="D24" s="5"/>
    </row>
    <row r="25" spans="1:4" ht="29.45" customHeight="1">
      <c r="A25" s="82"/>
      <c r="B25" s="83"/>
      <c r="C25" s="82"/>
      <c r="D25" s="83"/>
    </row>
    <row r="26" spans="1:4" ht="29.45" customHeight="1">
      <c r="A26" s="82"/>
      <c r="B26" s="83"/>
      <c r="C26" s="82"/>
      <c r="D26" s="83"/>
    </row>
    <row r="27" spans="1:4" ht="21" customHeight="1"/>
    <row r="28" spans="1:4" ht="21" customHeight="1"/>
    <row r="29" spans="1:4" ht="21" customHeight="1"/>
    <row r="30" spans="1:4" ht="21" customHeight="1"/>
    <row r="31" spans="1:4" ht="21" customHeight="1"/>
    <row r="32" spans="1:4" ht="21" customHeight="1"/>
    <row r="33" ht="27" customHeight="1"/>
    <row r="34" ht="21" customHeight="1"/>
    <row r="35" ht="21" customHeight="1"/>
    <row r="36" ht="21" customHeight="1"/>
    <row r="37" ht="21" customHeight="1"/>
    <row r="38" ht="21" customHeight="1"/>
    <row r="39" ht="21" customHeight="1"/>
    <row r="40" ht="21" customHeight="1"/>
    <row r="41" ht="21" customHeight="1"/>
    <row r="42" ht="21" customHeight="1"/>
    <row r="43" ht="21" customHeight="1"/>
    <row r="44" ht="21" customHeight="1"/>
    <row r="45" ht="21" customHeight="1"/>
    <row r="46" ht="21" customHeight="1"/>
    <row r="47" ht="21" customHeight="1"/>
    <row r="48" ht="21" customHeight="1"/>
    <row r="49" ht="21" customHeight="1"/>
    <row r="50" ht="21" customHeight="1"/>
    <row r="51" ht="21" customHeight="1"/>
    <row r="52" ht="21" customHeight="1"/>
    <row r="53" ht="21" customHeight="1"/>
    <row r="54" ht="21" customHeight="1"/>
    <row r="55" ht="21" customHeight="1"/>
    <row r="56" ht="21" customHeight="1"/>
    <row r="57" ht="21" customHeight="1"/>
    <row r="58" ht="21" customHeight="1"/>
    <row r="59" ht="21" customHeight="1"/>
    <row r="60" ht="21" customHeight="1"/>
    <row r="61" ht="21" customHeight="1"/>
    <row r="62" ht="21" customHeight="1"/>
    <row r="63" ht="21" customHeight="1"/>
    <row r="64" ht="21" customHeight="1"/>
    <row r="65" ht="21" customHeight="1"/>
    <row r="66" ht="21" customHeight="1"/>
    <row r="67" ht="21" customHeight="1"/>
    <row r="68" ht="21" customHeight="1"/>
    <row r="69" ht="21" customHeight="1"/>
    <row r="70" ht="21" customHeight="1"/>
    <row r="71" ht="21" customHeight="1"/>
    <row r="72" ht="21" customHeight="1"/>
    <row r="73" ht="21" customHeight="1"/>
    <row r="74" ht="21" customHeight="1"/>
    <row r="75" ht="21" customHeight="1"/>
    <row r="76" ht="21" customHeight="1"/>
    <row r="77" ht="21" customHeight="1"/>
    <row r="78" ht="21" customHeight="1"/>
    <row r="79" ht="21" customHeight="1"/>
    <row r="80" ht="21" customHeight="1"/>
    <row r="81" ht="21" customHeight="1"/>
    <row r="82" ht="21" customHeight="1"/>
    <row r="83" ht="21" customHeight="1"/>
    <row r="84" ht="21" customHeight="1"/>
    <row r="85" ht="21" customHeight="1"/>
    <row r="86" ht="21" customHeight="1"/>
    <row r="87" ht="21" customHeight="1"/>
    <row r="88" ht="21" customHeight="1"/>
    <row r="89" ht="21" customHeight="1"/>
    <row r="90" ht="21" customHeight="1"/>
    <row r="91" ht="21" customHeight="1"/>
    <row r="92" ht="21" customHeight="1"/>
    <row r="93" ht="21" customHeight="1"/>
    <row r="94" ht="21" customHeight="1"/>
    <row r="95" ht="21" customHeight="1"/>
    <row r="96" ht="21" customHeight="1"/>
    <row r="97" ht="21" customHeight="1"/>
    <row r="98" ht="21" customHeight="1"/>
    <row r="99" ht="21" customHeight="1"/>
    <row r="100" ht="21" customHeight="1"/>
    <row r="101" ht="21" customHeight="1"/>
    <row r="102" ht="21" customHeight="1"/>
    <row r="103" ht="21" customHeight="1"/>
    <row r="104" ht="21" customHeight="1"/>
    <row r="105" ht="21" customHeight="1"/>
    <row r="106" ht="21" customHeight="1"/>
    <row r="107" ht="21" customHeight="1"/>
    <row r="108" ht="21" customHeight="1"/>
    <row r="109" ht="21" customHeight="1"/>
    <row r="110" ht="21" customHeight="1"/>
    <row r="111" ht="21" customHeight="1"/>
    <row r="112" ht="21" customHeight="1"/>
    <row r="113" ht="21" customHeight="1"/>
    <row r="114" ht="21" customHeight="1"/>
    <row r="115" ht="21" customHeight="1"/>
    <row r="116" ht="21" customHeight="1"/>
    <row r="117" ht="21" customHeight="1"/>
    <row r="118" ht="21" customHeight="1"/>
    <row r="119" ht="21" customHeight="1"/>
    <row r="120" ht="21" customHeight="1"/>
    <row r="121" ht="21" customHeight="1"/>
    <row r="122" ht="21" customHeight="1"/>
    <row r="123" ht="21" customHeight="1"/>
    <row r="124" ht="21" customHeight="1"/>
    <row r="125" ht="21" customHeight="1"/>
    <row r="126" ht="21" customHeight="1"/>
    <row r="127" ht="21" customHeight="1"/>
    <row r="128" ht="21" customHeight="1"/>
    <row r="129" ht="21" customHeight="1"/>
    <row r="130" ht="21" customHeight="1"/>
    <row r="131" ht="21" customHeight="1"/>
    <row r="132" ht="21" customHeight="1"/>
    <row r="133" ht="21" customHeight="1"/>
    <row r="134" ht="21" customHeight="1"/>
    <row r="135" ht="21" customHeight="1"/>
    <row r="136" ht="21" customHeight="1"/>
    <row r="137" ht="21" customHeight="1"/>
    <row r="138" ht="21" customHeight="1"/>
    <row r="139" ht="21" customHeight="1"/>
    <row r="140" ht="21" customHeight="1"/>
    <row r="141" ht="21" customHeight="1"/>
    <row r="142" ht="21" customHeight="1"/>
    <row r="143" ht="21" customHeight="1"/>
    <row r="144" ht="21" customHeight="1"/>
    <row r="145" ht="21" customHeight="1"/>
    <row r="146" ht="21" customHeight="1"/>
    <row r="147" ht="21" customHeight="1"/>
    <row r="148" ht="21" customHeight="1"/>
    <row r="149" ht="21" customHeight="1"/>
    <row r="150" ht="21" customHeight="1"/>
    <row r="151" ht="21" customHeight="1"/>
    <row r="152" ht="21" customHeight="1"/>
    <row r="153" ht="21" customHeight="1"/>
    <row r="154" ht="21" customHeight="1"/>
    <row r="155" ht="21" customHeight="1"/>
    <row r="156" ht="21" customHeight="1"/>
    <row r="157" ht="21" customHeight="1"/>
    <row r="158" ht="21" customHeight="1"/>
    <row r="159" ht="21" customHeight="1"/>
    <row r="160" ht="21" customHeight="1"/>
    <row r="161" ht="21" customHeight="1"/>
    <row r="162" ht="21" customHeight="1"/>
    <row r="163" ht="21" customHeight="1"/>
    <row r="164" ht="21" customHeight="1"/>
    <row r="165" ht="21" customHeight="1"/>
    <row r="166" ht="21" customHeight="1"/>
    <row r="167" ht="21" customHeight="1"/>
    <row r="168" ht="21" customHeight="1"/>
    <row r="169" ht="21" customHeight="1"/>
    <row r="170" ht="21" customHeight="1"/>
    <row r="171" ht="21" customHeight="1"/>
    <row r="172" ht="21" customHeight="1"/>
    <row r="173" ht="21" customHeight="1"/>
    <row r="174" ht="21" customHeight="1"/>
    <row r="175" ht="21" customHeight="1"/>
    <row r="176" ht="21" customHeight="1"/>
    <row r="177" ht="21" customHeight="1"/>
    <row r="178" ht="21" customHeight="1"/>
    <row r="179" ht="21" customHeight="1"/>
    <row r="180" ht="21" customHeight="1"/>
    <row r="181" ht="21" customHeight="1"/>
    <row r="182" ht="21" customHeight="1"/>
    <row r="183" ht="21" customHeight="1"/>
    <row r="184" ht="21" customHeight="1"/>
    <row r="185" ht="21" customHeight="1"/>
    <row r="186" ht="21" customHeight="1"/>
    <row r="187" ht="21" customHeight="1"/>
    <row r="188" ht="21" customHeight="1"/>
    <row r="189" ht="21" customHeight="1"/>
    <row r="190" ht="21" customHeight="1"/>
    <row r="191" ht="21" customHeight="1"/>
    <row r="192" ht="21" customHeight="1"/>
    <row r="193" ht="21" customHeight="1"/>
    <row r="194" ht="21" customHeight="1"/>
    <row r="195" ht="21" customHeight="1"/>
    <row r="196" ht="21" customHeight="1"/>
    <row r="197" ht="21" customHeight="1"/>
    <row r="198" ht="21" customHeight="1"/>
    <row r="199" ht="21" customHeight="1"/>
    <row r="200" ht="21" customHeight="1"/>
    <row r="201" ht="21" customHeight="1"/>
    <row r="202" ht="21" customHeight="1"/>
    <row r="203" ht="21" customHeight="1"/>
    <row r="204" ht="21" customHeight="1"/>
    <row r="205" ht="21" customHeight="1"/>
    <row r="206" ht="21" customHeight="1"/>
    <row r="207" ht="21" customHeight="1"/>
    <row r="208" ht="21" customHeight="1"/>
    <row r="209" ht="21" customHeight="1"/>
    <row r="210" ht="21" customHeight="1"/>
    <row r="211" ht="21" customHeight="1"/>
    <row r="212" ht="21" customHeight="1"/>
    <row r="213" ht="21" customHeight="1"/>
    <row r="214" ht="21" customHeight="1"/>
    <row r="215" ht="21" customHeight="1"/>
    <row r="216" ht="21" customHeight="1"/>
    <row r="217" ht="21" customHeight="1"/>
    <row r="218" ht="21" customHeight="1"/>
    <row r="219" ht="21" customHeight="1"/>
    <row r="220" ht="21" customHeight="1"/>
    <row r="221" ht="21" customHeight="1"/>
    <row r="222" ht="21" customHeight="1"/>
    <row r="223" ht="21" customHeight="1"/>
    <row r="224" ht="21" customHeight="1"/>
    <row r="225" ht="21" customHeight="1"/>
    <row r="226" ht="21" customHeight="1"/>
    <row r="227" ht="21" customHeight="1"/>
    <row r="228" ht="21" customHeight="1"/>
    <row r="229" ht="21" customHeight="1"/>
    <row r="230" ht="21" customHeight="1"/>
    <row r="231" ht="21" customHeight="1"/>
    <row r="232" ht="21" customHeight="1"/>
    <row r="233" ht="21" customHeight="1"/>
    <row r="234" ht="21" customHeight="1"/>
    <row r="235" ht="21" customHeight="1"/>
    <row r="236" ht="21" customHeight="1"/>
    <row r="237" ht="21" customHeight="1"/>
    <row r="238" ht="21" customHeight="1"/>
    <row r="239" ht="21" customHeight="1"/>
    <row r="240" ht="21" customHeight="1"/>
    <row r="241" ht="21" customHeight="1"/>
    <row r="242" ht="21" customHeight="1"/>
    <row r="243" ht="21" customHeight="1"/>
    <row r="244" ht="21" customHeight="1"/>
    <row r="245" ht="21" customHeight="1"/>
    <row r="246" ht="21" customHeight="1"/>
    <row r="247" ht="21" customHeight="1"/>
    <row r="248" ht="21" customHeight="1"/>
    <row r="249" ht="21" customHeight="1"/>
    <row r="250" ht="21" customHeight="1"/>
    <row r="251" ht="21" customHeight="1"/>
    <row r="252" ht="21" customHeight="1"/>
    <row r="253" ht="21" customHeight="1"/>
    <row r="254" ht="21" customHeight="1"/>
    <row r="255" ht="21" customHeight="1"/>
    <row r="256" ht="21" customHeight="1"/>
    <row r="257" ht="21" customHeight="1"/>
    <row r="258" ht="21" customHeight="1"/>
    <row r="259" ht="21" customHeight="1"/>
    <row r="260" ht="21" customHeight="1"/>
    <row r="261" ht="21" customHeight="1"/>
    <row r="262" ht="21" customHeight="1"/>
    <row r="263" ht="21" customHeight="1"/>
    <row r="264" ht="21" customHeight="1"/>
    <row r="265" ht="21" customHeight="1"/>
    <row r="266" ht="21" customHeight="1"/>
    <row r="267" ht="21" customHeight="1"/>
    <row r="268" ht="21" customHeight="1"/>
    <row r="269" ht="21" customHeight="1"/>
    <row r="270" ht="21" customHeight="1"/>
    <row r="271" ht="21" customHeight="1"/>
    <row r="272" ht="21" customHeight="1"/>
    <row r="273" ht="21" customHeight="1"/>
    <row r="274" ht="21" customHeight="1"/>
    <row r="275" ht="21" customHeight="1"/>
    <row r="276" ht="21" customHeight="1"/>
    <row r="277" ht="21" customHeight="1"/>
    <row r="278" ht="21" customHeight="1"/>
    <row r="279" ht="21" customHeight="1"/>
    <row r="280" ht="21" customHeight="1"/>
    <row r="281" ht="21" customHeight="1"/>
    <row r="282" ht="21" customHeight="1"/>
    <row r="283" ht="21" customHeight="1"/>
    <row r="284" ht="21" customHeight="1"/>
    <row r="285" ht="21" customHeight="1"/>
    <row r="286" ht="21" customHeight="1"/>
    <row r="287" ht="21" customHeight="1"/>
    <row r="288" ht="21" customHeight="1"/>
    <row r="289" ht="21" customHeight="1"/>
    <row r="290" ht="21" customHeight="1"/>
    <row r="291" ht="21" customHeight="1"/>
    <row r="292" ht="21" customHeight="1"/>
    <row r="293" ht="21" customHeight="1"/>
    <row r="294" ht="21" customHeight="1"/>
    <row r="295" ht="21" customHeight="1"/>
    <row r="296" ht="21" customHeight="1"/>
    <row r="297" ht="21" customHeight="1"/>
    <row r="298" ht="21" customHeight="1"/>
    <row r="299" ht="21" customHeight="1"/>
    <row r="300" ht="21" customHeight="1"/>
    <row r="301" ht="21" customHeight="1"/>
    <row r="302" ht="21" customHeight="1"/>
    <row r="303" ht="21" customHeight="1"/>
    <row r="304" ht="21" customHeight="1"/>
    <row r="305" ht="21" customHeight="1"/>
    <row r="306" ht="21" customHeight="1"/>
    <row r="307" ht="21" customHeight="1"/>
    <row r="308" ht="21" customHeight="1"/>
    <row r="309" ht="21" customHeight="1"/>
    <row r="310" ht="21" customHeight="1"/>
    <row r="311" ht="21" customHeight="1"/>
    <row r="312" ht="21" customHeight="1"/>
    <row r="313" ht="21" customHeight="1"/>
    <row r="314" ht="21" customHeight="1"/>
    <row r="315" ht="21" customHeight="1"/>
    <row r="316" ht="21" customHeight="1"/>
    <row r="317" ht="21" customHeight="1"/>
    <row r="318" ht="21" customHeight="1"/>
    <row r="319" ht="21" customHeight="1"/>
    <row r="320" ht="21" customHeight="1"/>
    <row r="321" ht="21" customHeight="1"/>
    <row r="322" ht="21" customHeight="1"/>
    <row r="323" ht="21" customHeight="1"/>
    <row r="324" ht="21" customHeight="1"/>
    <row r="325" ht="21" customHeight="1"/>
    <row r="326" ht="21" customHeight="1"/>
    <row r="327" ht="21" customHeight="1"/>
    <row r="328" ht="21" customHeight="1"/>
    <row r="329" ht="21" customHeight="1"/>
    <row r="330" ht="21" customHeight="1"/>
    <row r="331" ht="21" customHeight="1"/>
    <row r="332" ht="21" customHeight="1"/>
    <row r="333" ht="21" customHeight="1"/>
    <row r="334" ht="21" customHeight="1"/>
    <row r="335" ht="21" customHeight="1"/>
    <row r="336" ht="21" customHeight="1"/>
    <row r="337" ht="21" customHeight="1"/>
    <row r="338" ht="21" customHeight="1"/>
    <row r="339" ht="21" customHeight="1"/>
    <row r="340" ht="21" customHeight="1"/>
    <row r="341" ht="21" customHeight="1"/>
    <row r="342" ht="21" customHeight="1"/>
    <row r="343" ht="21" customHeight="1"/>
    <row r="344" ht="21" customHeight="1"/>
    <row r="345" ht="21" customHeight="1"/>
    <row r="346" ht="21" customHeight="1"/>
    <row r="347" ht="21" customHeight="1"/>
    <row r="348" ht="21" customHeight="1"/>
    <row r="349" ht="21" customHeight="1"/>
    <row r="350" ht="21" customHeight="1"/>
    <row r="351" ht="21" customHeight="1"/>
    <row r="352" ht="21" customHeight="1"/>
    <row r="353" ht="21" customHeight="1"/>
    <row r="354" ht="21" customHeight="1"/>
    <row r="355" ht="21" customHeight="1"/>
    <row r="356" ht="21" customHeight="1"/>
    <row r="357" ht="21" customHeight="1"/>
    <row r="358" ht="21" customHeight="1"/>
    <row r="359" ht="21" customHeight="1"/>
    <row r="360" ht="21" customHeight="1"/>
    <row r="361" ht="21" customHeight="1"/>
    <row r="362" ht="21" customHeight="1"/>
    <row r="363" ht="21" customHeight="1"/>
    <row r="364" ht="21" customHeight="1"/>
    <row r="365" ht="21" customHeight="1"/>
    <row r="366" ht="21" customHeight="1"/>
    <row r="367" ht="21" customHeight="1"/>
    <row r="368" ht="21" customHeight="1"/>
    <row r="369" ht="21" customHeight="1"/>
    <row r="370" ht="21" customHeight="1"/>
    <row r="371" ht="21" customHeight="1"/>
    <row r="372" ht="21" customHeight="1"/>
    <row r="373" ht="21" customHeight="1"/>
    <row r="374" ht="21" customHeight="1"/>
    <row r="375" ht="21" customHeight="1"/>
    <row r="376" ht="21" customHeight="1"/>
    <row r="377" ht="21" customHeight="1"/>
    <row r="378" ht="21" customHeight="1"/>
    <row r="379" ht="21" customHeight="1"/>
    <row r="380" ht="21" customHeight="1"/>
    <row r="381" ht="21" customHeight="1"/>
    <row r="382" ht="21" customHeight="1"/>
    <row r="383" ht="21" customHeight="1"/>
    <row r="384" ht="21" customHeight="1"/>
    <row r="385" ht="21" customHeight="1"/>
    <row r="386" ht="21" customHeight="1"/>
    <row r="387" ht="21" customHeight="1"/>
    <row r="388" ht="21" customHeight="1"/>
    <row r="389" ht="21" customHeight="1"/>
    <row r="390" ht="21" customHeight="1"/>
    <row r="391" ht="21" customHeight="1"/>
    <row r="392" ht="21" customHeight="1"/>
    <row r="393" ht="21" customHeight="1"/>
    <row r="394" ht="21" customHeight="1"/>
    <row r="395" ht="21" customHeight="1"/>
    <row r="396" ht="21" customHeight="1"/>
    <row r="397" ht="21" customHeight="1"/>
    <row r="398" ht="21" customHeight="1"/>
    <row r="399" ht="21" customHeight="1"/>
    <row r="400" ht="21" customHeight="1"/>
    <row r="401" ht="21" customHeight="1"/>
    <row r="402" ht="21" customHeight="1"/>
    <row r="403" ht="21" customHeight="1"/>
    <row r="404" ht="21" customHeight="1"/>
    <row r="405" ht="21" customHeight="1"/>
    <row r="406" ht="21" customHeight="1"/>
    <row r="407" ht="21" customHeight="1"/>
    <row r="408" ht="21" customHeight="1"/>
    <row r="409" ht="21" customHeight="1"/>
    <row r="410" ht="21" customHeight="1"/>
    <row r="411" ht="21" customHeight="1"/>
    <row r="412" ht="21" customHeight="1"/>
    <row r="413" ht="21" customHeight="1"/>
    <row r="414" ht="21" customHeight="1"/>
    <row r="415" ht="21" customHeight="1"/>
    <row r="416" ht="21" customHeight="1"/>
    <row r="417" ht="21" customHeight="1"/>
    <row r="418" ht="21" customHeight="1"/>
    <row r="419" ht="21" customHeight="1"/>
    <row r="420" ht="21" customHeight="1"/>
    <row r="421" ht="21" customHeight="1"/>
    <row r="422" ht="21" customHeight="1"/>
    <row r="423" ht="21" customHeight="1"/>
    <row r="424" ht="21" customHeight="1"/>
    <row r="425" ht="21" customHeight="1"/>
    <row r="426" ht="21" customHeight="1"/>
    <row r="427" ht="21" customHeight="1"/>
    <row r="428" ht="21" customHeight="1"/>
    <row r="429" ht="21" customHeight="1"/>
    <row r="430" ht="21" customHeight="1"/>
    <row r="431" ht="21" customHeight="1"/>
    <row r="432" ht="21" customHeight="1"/>
    <row r="433" ht="21" customHeight="1"/>
    <row r="434" ht="21" customHeight="1"/>
    <row r="435" ht="21" customHeight="1"/>
    <row r="436" ht="21" customHeight="1"/>
    <row r="437" ht="21" customHeight="1"/>
    <row r="438" ht="21" customHeight="1"/>
    <row r="439" ht="21" customHeight="1"/>
    <row r="440" ht="21" customHeight="1"/>
    <row r="441" ht="21" customHeight="1"/>
    <row r="442" ht="21" customHeight="1"/>
    <row r="443" ht="21" customHeight="1"/>
    <row r="444" ht="21" customHeight="1"/>
    <row r="445" ht="21" customHeight="1"/>
    <row r="446" ht="21" customHeight="1"/>
    <row r="447" ht="21" customHeight="1"/>
    <row r="448" ht="21" customHeight="1"/>
    <row r="449" ht="21" customHeight="1"/>
    <row r="450" ht="21" customHeight="1"/>
    <row r="451" ht="21" customHeight="1"/>
    <row r="452" ht="21" customHeight="1"/>
    <row r="453" ht="21" customHeight="1"/>
    <row r="454" ht="21" customHeight="1"/>
    <row r="455" ht="21" customHeight="1"/>
    <row r="456" ht="21" customHeight="1"/>
    <row r="457" ht="21" customHeight="1"/>
    <row r="458" ht="21" customHeight="1"/>
    <row r="459" ht="21" customHeight="1"/>
    <row r="460" ht="21" customHeight="1"/>
    <row r="461" ht="21" customHeight="1"/>
    <row r="462" ht="21" customHeight="1"/>
    <row r="463" ht="21" customHeight="1"/>
    <row r="464" ht="21" customHeight="1"/>
    <row r="465" ht="21" customHeight="1"/>
    <row r="466" ht="21" customHeight="1"/>
    <row r="467" ht="21" customHeight="1"/>
    <row r="468" ht="21" customHeight="1"/>
    <row r="469" ht="21" customHeight="1"/>
    <row r="470" ht="21" customHeight="1"/>
    <row r="471" ht="21" customHeight="1"/>
    <row r="472" ht="21" customHeight="1"/>
    <row r="473" ht="21" customHeight="1"/>
    <row r="474" ht="21" customHeight="1"/>
    <row r="475" ht="21" customHeight="1"/>
    <row r="476" ht="21" customHeight="1"/>
    <row r="477" ht="21" customHeight="1"/>
    <row r="478" ht="21" customHeight="1"/>
    <row r="479" ht="21" customHeight="1"/>
    <row r="480" ht="21" customHeight="1"/>
    <row r="481" ht="21" customHeight="1"/>
    <row r="482" ht="21" customHeight="1"/>
    <row r="483" ht="21" customHeight="1"/>
    <row r="484" ht="21" customHeight="1"/>
    <row r="485" ht="21" customHeight="1"/>
    <row r="486" ht="21" customHeight="1"/>
    <row r="487" ht="21" customHeight="1"/>
    <row r="488" ht="21" customHeight="1"/>
    <row r="489" ht="21" customHeight="1"/>
    <row r="490" ht="21" customHeight="1"/>
    <row r="491" ht="21" customHeight="1"/>
    <row r="492" ht="21" customHeight="1"/>
    <row r="493" ht="21" customHeight="1"/>
    <row r="494" ht="21" customHeight="1"/>
    <row r="495" ht="21" customHeight="1"/>
    <row r="496" ht="21" customHeight="1"/>
    <row r="497" ht="21" customHeight="1"/>
    <row r="498" ht="21" customHeight="1"/>
    <row r="499" ht="21" customHeight="1"/>
    <row r="500" ht="21" customHeight="1"/>
    <row r="501" ht="21" customHeight="1"/>
    <row r="502" ht="21" customHeight="1"/>
    <row r="503" ht="21" customHeight="1"/>
    <row r="504" ht="21" customHeight="1"/>
    <row r="505" ht="21" customHeight="1"/>
    <row r="506" ht="21" customHeight="1"/>
    <row r="507" ht="21" customHeight="1"/>
    <row r="508" ht="21" customHeight="1"/>
    <row r="509" ht="21" customHeight="1"/>
    <row r="510" ht="21" customHeight="1"/>
    <row r="511" ht="21" customHeight="1"/>
    <row r="512" ht="21" customHeight="1"/>
    <row r="513" ht="21" customHeight="1"/>
    <row r="514" ht="21" customHeight="1"/>
    <row r="515" ht="21" customHeight="1"/>
    <row r="516" ht="21" customHeight="1"/>
    <row r="517" ht="21" customHeight="1"/>
    <row r="518" ht="21" customHeight="1"/>
    <row r="519" ht="21" customHeight="1"/>
    <row r="520" ht="21" customHeight="1"/>
    <row r="521" ht="21" customHeight="1"/>
    <row r="522" ht="21" customHeight="1"/>
    <row r="523" ht="21" customHeight="1"/>
    <row r="524" ht="21" customHeight="1"/>
    <row r="525" ht="21" customHeight="1"/>
    <row r="526" ht="21" customHeight="1"/>
    <row r="527" ht="21" customHeight="1"/>
    <row r="528" ht="21" customHeight="1"/>
    <row r="529" ht="21" customHeight="1"/>
    <row r="530" ht="21" customHeight="1"/>
    <row r="531" ht="21" customHeight="1"/>
    <row r="532" ht="21" customHeight="1"/>
    <row r="533" ht="21" customHeight="1"/>
    <row r="534" ht="21" customHeight="1"/>
    <row r="535" ht="21" customHeight="1"/>
    <row r="536" ht="21" customHeight="1"/>
    <row r="537" ht="21" customHeight="1"/>
    <row r="538" ht="21" customHeight="1"/>
    <row r="539" ht="21" customHeight="1"/>
    <row r="540" ht="21" customHeight="1"/>
    <row r="541" ht="21" customHeight="1"/>
    <row r="542" ht="21" customHeight="1"/>
    <row r="543" ht="21" customHeight="1"/>
    <row r="544" ht="21" customHeight="1"/>
    <row r="545" ht="21" customHeight="1"/>
    <row r="546" ht="21" customHeight="1"/>
    <row r="547" ht="21" customHeight="1"/>
    <row r="548" ht="21" customHeight="1"/>
    <row r="549" ht="21" customHeight="1"/>
    <row r="550" ht="21" customHeight="1"/>
    <row r="551" ht="21" customHeight="1"/>
    <row r="552" ht="21" customHeight="1"/>
    <row r="553" ht="21" customHeight="1"/>
    <row r="554" ht="21" customHeight="1"/>
    <row r="555" ht="21" customHeight="1"/>
    <row r="556" ht="21" customHeight="1"/>
    <row r="557" ht="21" customHeight="1"/>
    <row r="558" ht="21" customHeight="1"/>
    <row r="559" ht="21" customHeight="1"/>
    <row r="560" ht="21" customHeight="1"/>
    <row r="561" ht="21" customHeight="1"/>
    <row r="562" ht="21" customHeight="1"/>
    <row r="563" ht="21" customHeight="1"/>
    <row r="564" ht="21" customHeight="1"/>
    <row r="565" ht="21" customHeight="1"/>
    <row r="566" ht="21" customHeight="1"/>
    <row r="567" ht="21" customHeight="1"/>
    <row r="568" ht="21" customHeight="1"/>
    <row r="569" ht="21" customHeight="1"/>
    <row r="570" ht="21" customHeight="1"/>
    <row r="571" ht="21" customHeight="1"/>
    <row r="572" ht="21" customHeight="1"/>
    <row r="573" ht="21" customHeight="1"/>
    <row r="574" ht="21" customHeight="1"/>
    <row r="575" ht="21" customHeight="1"/>
    <row r="576" ht="21" customHeight="1"/>
    <row r="577" ht="21" customHeight="1"/>
    <row r="578" ht="21" customHeight="1"/>
    <row r="579" ht="21" customHeight="1"/>
    <row r="580" ht="21" customHeight="1"/>
    <row r="581" ht="21" customHeight="1"/>
    <row r="582" ht="21" customHeight="1"/>
    <row r="583" ht="21" customHeight="1"/>
    <row r="584" ht="21" customHeight="1"/>
    <row r="585" ht="21" customHeight="1"/>
    <row r="586" ht="21" customHeight="1"/>
    <row r="587" ht="21" customHeight="1"/>
    <row r="588" ht="21" customHeight="1"/>
    <row r="589" ht="21" customHeight="1"/>
    <row r="590" ht="21" customHeight="1"/>
    <row r="591" ht="21" customHeight="1"/>
    <row r="592" ht="21" customHeight="1"/>
    <row r="593" ht="21" customHeight="1"/>
    <row r="594" ht="21" customHeight="1"/>
    <row r="595" ht="21" customHeight="1"/>
    <row r="596" ht="21" customHeight="1"/>
    <row r="597" ht="21" customHeight="1"/>
    <row r="598" ht="21" customHeight="1"/>
    <row r="599" ht="21" customHeight="1"/>
    <row r="600" ht="21" customHeight="1"/>
    <row r="601" ht="21" customHeight="1"/>
    <row r="602" ht="21" customHeight="1"/>
    <row r="603" ht="21" customHeight="1"/>
    <row r="604" ht="21" customHeight="1"/>
    <row r="605" ht="21" customHeight="1"/>
    <row r="606" ht="21" customHeight="1"/>
    <row r="607" ht="21" customHeight="1"/>
    <row r="608" ht="21" customHeight="1"/>
    <row r="609" ht="21" customHeight="1"/>
    <row r="610" ht="21" customHeight="1"/>
    <row r="611" ht="21" customHeight="1"/>
    <row r="612" ht="21" customHeight="1"/>
    <row r="613" ht="21" customHeight="1"/>
    <row r="614" ht="21" customHeight="1"/>
    <row r="615" ht="21" customHeight="1"/>
    <row r="616" ht="21" customHeight="1"/>
    <row r="617" ht="21" customHeight="1"/>
    <row r="618" ht="21" customHeight="1"/>
    <row r="619" ht="21" customHeight="1"/>
    <row r="620" ht="21" customHeight="1"/>
    <row r="621" ht="21" customHeight="1"/>
    <row r="622" ht="21" customHeight="1"/>
    <row r="623" ht="21" customHeight="1"/>
    <row r="624" ht="21" customHeight="1"/>
    <row r="625" ht="21" customHeight="1"/>
    <row r="626" ht="21" customHeight="1"/>
    <row r="627" ht="21" customHeight="1"/>
    <row r="628" ht="21" customHeight="1"/>
    <row r="629" ht="21" customHeight="1"/>
    <row r="630" ht="21" customHeight="1"/>
    <row r="631" ht="21" customHeight="1"/>
    <row r="632" ht="21" customHeight="1"/>
    <row r="633" ht="21" customHeight="1"/>
    <row r="634" ht="21" customHeight="1"/>
    <row r="635" ht="21" customHeight="1"/>
    <row r="636" ht="21" customHeight="1"/>
    <row r="637" ht="21" customHeight="1"/>
    <row r="638" ht="21" customHeight="1"/>
    <row r="639" ht="21" customHeight="1"/>
    <row r="640" ht="21" customHeight="1"/>
    <row r="641" ht="21" customHeight="1"/>
    <row r="642" ht="21" customHeight="1"/>
    <row r="643" ht="21" customHeight="1"/>
    <row r="644" ht="21" customHeight="1"/>
    <row r="645" ht="21" customHeight="1"/>
    <row r="646" ht="21" customHeight="1"/>
    <row r="647" ht="21" customHeight="1"/>
    <row r="648" ht="21" customHeight="1"/>
    <row r="649" ht="21" customHeight="1"/>
    <row r="650" ht="21" customHeight="1"/>
    <row r="651" ht="21" customHeight="1"/>
    <row r="652" ht="21" customHeight="1"/>
    <row r="653" ht="21" customHeight="1"/>
    <row r="654" ht="21" customHeight="1"/>
    <row r="655" ht="21" customHeight="1"/>
    <row r="656" ht="21" customHeight="1"/>
    <row r="657" ht="21" customHeight="1"/>
    <row r="658" ht="21" customHeight="1"/>
    <row r="659" ht="21" customHeight="1"/>
    <row r="660" ht="21" customHeight="1"/>
    <row r="661" ht="21" customHeight="1"/>
    <row r="662" ht="21" customHeight="1"/>
    <row r="663" ht="21" customHeight="1"/>
    <row r="664" ht="21" customHeight="1"/>
    <row r="665" ht="21" customHeight="1"/>
    <row r="666" ht="21" customHeight="1"/>
    <row r="667" ht="21" customHeight="1"/>
    <row r="668" ht="21" customHeight="1"/>
    <row r="669" ht="21" customHeight="1"/>
    <row r="670" ht="21" customHeight="1"/>
    <row r="671" ht="21" customHeight="1"/>
    <row r="672" ht="21" customHeight="1"/>
    <row r="673" ht="21" customHeight="1"/>
    <row r="674" ht="21" customHeight="1"/>
    <row r="675" ht="21" customHeight="1"/>
    <row r="676" ht="21" customHeight="1"/>
    <row r="677" ht="21" customHeight="1"/>
    <row r="678" ht="21" customHeight="1"/>
    <row r="679" ht="21" customHeight="1"/>
    <row r="680" ht="21" customHeight="1"/>
    <row r="681" ht="21" customHeight="1"/>
    <row r="682" ht="21" customHeight="1"/>
    <row r="683" ht="21" customHeight="1"/>
    <row r="684" ht="21" customHeight="1"/>
    <row r="685" ht="21" customHeight="1"/>
    <row r="686" ht="21" customHeight="1"/>
    <row r="687" ht="21" customHeight="1"/>
    <row r="688" ht="21" customHeight="1"/>
    <row r="689" ht="21" customHeight="1"/>
    <row r="690" ht="21" customHeight="1"/>
    <row r="691" ht="21" customHeight="1"/>
    <row r="692" ht="21" customHeight="1"/>
    <row r="693" ht="21" customHeight="1"/>
    <row r="694" ht="21" customHeight="1"/>
    <row r="695" ht="21" customHeight="1"/>
    <row r="696" ht="21" customHeight="1"/>
    <row r="697" ht="21" customHeight="1"/>
    <row r="698" ht="21" customHeight="1"/>
    <row r="699" ht="21" customHeight="1"/>
    <row r="700" ht="21" customHeight="1"/>
    <row r="701" ht="21" customHeight="1"/>
    <row r="702" ht="21" customHeight="1"/>
    <row r="703" ht="21" customHeight="1"/>
    <row r="704" ht="21" customHeight="1"/>
    <row r="705" ht="21" customHeight="1"/>
    <row r="706" ht="21" customHeight="1"/>
    <row r="707" ht="21" customHeight="1"/>
    <row r="708" ht="21" customHeight="1"/>
    <row r="709" ht="21" customHeight="1"/>
    <row r="710" ht="21" customHeight="1"/>
    <row r="711" ht="21" customHeight="1"/>
    <row r="712" ht="21" customHeight="1"/>
    <row r="713" ht="21" customHeight="1"/>
    <row r="714" ht="21" customHeight="1"/>
    <row r="715" ht="21" customHeight="1"/>
    <row r="716" ht="21" customHeight="1"/>
    <row r="717" ht="21" customHeight="1"/>
    <row r="718" ht="21" customHeight="1"/>
    <row r="719" ht="21" customHeight="1"/>
    <row r="720" ht="21" customHeight="1"/>
    <row r="721" ht="21" customHeight="1"/>
    <row r="722" ht="21" customHeight="1"/>
    <row r="723" ht="21" customHeight="1"/>
    <row r="724" ht="21" customHeight="1"/>
    <row r="725" ht="21" customHeight="1"/>
    <row r="726" ht="21" customHeight="1"/>
    <row r="727" ht="21" customHeight="1"/>
    <row r="728" ht="21" customHeight="1"/>
    <row r="729" ht="21" customHeight="1"/>
    <row r="730" ht="21" customHeight="1"/>
    <row r="731" ht="21" customHeight="1"/>
    <row r="732" ht="21" customHeight="1"/>
    <row r="733" ht="21" customHeight="1"/>
    <row r="734" ht="21" customHeight="1"/>
    <row r="735" ht="21" customHeight="1"/>
    <row r="736" ht="21" customHeight="1"/>
    <row r="737" ht="21" customHeight="1"/>
    <row r="738" ht="21" customHeight="1"/>
    <row r="739" ht="21" customHeight="1"/>
    <row r="740" ht="21" customHeight="1"/>
    <row r="741" ht="21" customHeight="1"/>
    <row r="742" ht="21" customHeight="1"/>
    <row r="743" ht="21" customHeight="1"/>
    <row r="744" ht="21" customHeight="1"/>
    <row r="745" ht="21" customHeight="1"/>
    <row r="746" ht="21" customHeight="1"/>
    <row r="747" ht="21" customHeight="1"/>
    <row r="748" ht="21" customHeight="1"/>
    <row r="749" ht="21" customHeight="1"/>
    <row r="750" ht="21" customHeight="1"/>
    <row r="751" ht="21" customHeight="1"/>
    <row r="752" ht="21" customHeight="1"/>
    <row r="753" ht="21" customHeight="1"/>
    <row r="754" ht="21" customHeight="1"/>
    <row r="755" ht="21" customHeight="1"/>
    <row r="756" ht="21" customHeight="1"/>
    <row r="757" ht="21" customHeight="1"/>
    <row r="758" ht="21" customHeight="1"/>
    <row r="759" ht="21" customHeight="1"/>
    <row r="760" ht="21" customHeight="1"/>
    <row r="761" ht="21" customHeight="1"/>
    <row r="762" ht="21" customHeight="1"/>
    <row r="763" ht="21" customHeight="1"/>
    <row r="764" ht="21" customHeight="1"/>
    <row r="765" ht="21" customHeight="1"/>
    <row r="766" ht="21" customHeight="1"/>
    <row r="767" ht="21" customHeight="1"/>
    <row r="768" ht="21" customHeight="1"/>
    <row r="769" ht="21" customHeight="1"/>
    <row r="770" ht="21" customHeight="1"/>
    <row r="771" ht="21" customHeight="1"/>
    <row r="772" ht="21" customHeight="1"/>
    <row r="773" ht="21" customHeight="1"/>
    <row r="774" ht="21" customHeight="1"/>
    <row r="775" ht="21" customHeight="1"/>
    <row r="776" ht="21" customHeight="1"/>
    <row r="777" ht="21" customHeight="1"/>
    <row r="778" ht="21" customHeight="1"/>
    <row r="779" ht="21" customHeight="1"/>
    <row r="780" ht="21" customHeight="1"/>
    <row r="781" ht="21" customHeight="1"/>
    <row r="782" ht="21" customHeight="1"/>
    <row r="783" ht="21" customHeight="1"/>
    <row r="784" ht="21" customHeight="1"/>
    <row r="785" ht="21" customHeight="1"/>
    <row r="786" ht="21" customHeight="1"/>
    <row r="787" ht="21" customHeight="1"/>
    <row r="788" ht="21" customHeight="1"/>
    <row r="789" ht="21" customHeight="1"/>
    <row r="790" ht="21" customHeight="1"/>
    <row r="791" ht="21" customHeight="1"/>
    <row r="792" ht="21" customHeight="1"/>
    <row r="793" ht="21" customHeight="1"/>
    <row r="794" ht="21" customHeight="1"/>
    <row r="795" ht="21" customHeight="1"/>
    <row r="796" ht="21" customHeight="1"/>
    <row r="797" ht="21" customHeight="1"/>
    <row r="798" ht="21" customHeight="1"/>
    <row r="799" ht="21" customHeight="1"/>
    <row r="800" ht="21" customHeight="1"/>
    <row r="801" ht="21" customHeight="1"/>
    <row r="802" ht="21" customHeight="1"/>
    <row r="803" ht="21" customHeight="1"/>
    <row r="804" ht="21" customHeight="1"/>
    <row r="805" ht="21" customHeight="1"/>
    <row r="806" ht="21" customHeight="1"/>
    <row r="807" ht="21" customHeight="1"/>
    <row r="808" ht="21" customHeight="1"/>
    <row r="809" ht="21" customHeight="1"/>
    <row r="810" ht="21" customHeight="1"/>
    <row r="811" ht="21" customHeight="1"/>
    <row r="812" ht="21" customHeight="1"/>
    <row r="813" ht="21" customHeight="1"/>
    <row r="814" ht="21" customHeight="1"/>
    <row r="815" ht="21" customHeight="1"/>
    <row r="816" ht="21" customHeight="1"/>
    <row r="817" ht="21" customHeight="1"/>
    <row r="818" ht="21" customHeight="1"/>
    <row r="819" ht="21" customHeight="1"/>
    <row r="820" ht="21" customHeight="1"/>
    <row r="821" ht="21" customHeight="1"/>
    <row r="822" ht="21" customHeight="1"/>
    <row r="823" ht="21" customHeight="1"/>
    <row r="824" ht="21" customHeight="1"/>
    <row r="825" ht="21" customHeight="1"/>
    <row r="826" ht="21" customHeight="1"/>
    <row r="827" ht="21" customHeight="1"/>
    <row r="828" ht="21" customHeight="1"/>
    <row r="829" ht="21" customHeight="1"/>
    <row r="830" ht="21" customHeight="1"/>
    <row r="831" ht="21" customHeight="1"/>
    <row r="832" ht="21" customHeight="1"/>
    <row r="833" ht="21" customHeight="1"/>
    <row r="834" ht="21" customHeight="1"/>
    <row r="835" ht="21" customHeight="1"/>
    <row r="836" ht="21" customHeight="1"/>
    <row r="837" ht="21" customHeight="1"/>
    <row r="838" ht="21" customHeight="1"/>
    <row r="839" ht="21" customHeight="1"/>
    <row r="840" ht="21" customHeight="1"/>
    <row r="841" ht="21" customHeight="1"/>
    <row r="842" ht="21" customHeight="1"/>
    <row r="843" ht="21" customHeight="1"/>
    <row r="844" ht="21" customHeight="1"/>
    <row r="845" ht="21" customHeight="1"/>
    <row r="846" ht="21" customHeight="1"/>
    <row r="847" ht="21" customHeight="1"/>
    <row r="848" ht="21" customHeight="1"/>
    <row r="849" ht="21" customHeight="1"/>
    <row r="850" ht="21" customHeight="1"/>
    <row r="851" ht="21" customHeight="1"/>
    <row r="852" ht="21" customHeight="1"/>
    <row r="853" ht="21" customHeight="1"/>
    <row r="854" ht="21" customHeight="1"/>
    <row r="855" ht="21" customHeight="1"/>
    <row r="856" ht="21" customHeight="1"/>
    <row r="857" ht="21" customHeight="1"/>
    <row r="858" ht="21" customHeight="1"/>
    <row r="859" ht="21" customHeight="1"/>
    <row r="860" ht="21" customHeight="1"/>
    <row r="861" ht="21" customHeight="1"/>
    <row r="862" ht="21" customHeight="1"/>
    <row r="863" ht="21" customHeight="1"/>
    <row r="864" ht="21" customHeight="1"/>
    <row r="865" ht="21" customHeight="1"/>
    <row r="866" ht="21" customHeight="1"/>
    <row r="867" ht="21" customHeight="1"/>
    <row r="868" ht="21" customHeight="1"/>
    <row r="869" ht="21" customHeight="1"/>
    <row r="870" ht="21" customHeight="1"/>
    <row r="871" ht="21" customHeight="1"/>
    <row r="872" ht="21" customHeight="1"/>
    <row r="873" ht="21" customHeight="1"/>
    <row r="874" ht="21" customHeight="1"/>
    <row r="875" ht="21" customHeight="1"/>
    <row r="876" ht="21" customHeight="1"/>
    <row r="877" ht="21" customHeight="1"/>
    <row r="878" ht="21" customHeight="1"/>
    <row r="879" ht="21" customHeight="1"/>
    <row r="880" ht="21" customHeight="1"/>
    <row r="881" ht="21" customHeight="1"/>
    <row r="882" ht="21" customHeight="1"/>
    <row r="883" ht="21" customHeight="1"/>
    <row r="884" ht="21" customHeight="1"/>
    <row r="885" ht="21" customHeight="1"/>
    <row r="886" ht="21" customHeight="1"/>
    <row r="887" ht="21" customHeight="1"/>
    <row r="888" ht="21" customHeight="1"/>
    <row r="889" ht="21" customHeight="1"/>
    <row r="890" ht="21" customHeight="1"/>
    <row r="891" ht="21" customHeight="1"/>
    <row r="892" ht="21" customHeight="1"/>
    <row r="893" ht="21" customHeight="1"/>
    <row r="894" ht="21" customHeight="1"/>
    <row r="895" ht="21" customHeight="1"/>
    <row r="896" ht="21" customHeight="1"/>
    <row r="897" ht="21" customHeight="1"/>
    <row r="898" ht="21" customHeight="1"/>
    <row r="899" ht="21" customHeight="1"/>
    <row r="900" ht="21" customHeight="1"/>
    <row r="901" ht="21" customHeight="1"/>
    <row r="902" ht="21" customHeight="1"/>
    <row r="903" ht="21" customHeight="1"/>
    <row r="904" ht="21" customHeight="1"/>
    <row r="905" ht="21" customHeight="1"/>
    <row r="906" ht="21" customHeight="1"/>
    <row r="907" ht="21" customHeight="1"/>
    <row r="908" ht="21" customHeight="1"/>
    <row r="909" ht="21" customHeight="1"/>
    <row r="910" ht="21" customHeight="1"/>
    <row r="911" ht="21" customHeight="1"/>
    <row r="912" ht="21" customHeight="1"/>
    <row r="913" ht="21" customHeight="1"/>
    <row r="914" ht="21" customHeight="1"/>
    <row r="915" ht="21" customHeight="1"/>
    <row r="916" ht="21" customHeight="1"/>
    <row r="917" ht="21" customHeight="1"/>
    <row r="918" ht="21" customHeight="1"/>
    <row r="919" ht="21" customHeight="1"/>
    <row r="920" ht="21" customHeight="1"/>
    <row r="921" ht="21" customHeight="1"/>
    <row r="922" ht="21" customHeight="1"/>
    <row r="923" ht="21" customHeight="1"/>
    <row r="924" ht="21" customHeight="1"/>
    <row r="925" ht="21" customHeight="1"/>
    <row r="926" ht="21" customHeight="1"/>
    <row r="927" ht="21" customHeight="1"/>
    <row r="928" ht="21" customHeight="1"/>
    <row r="929" ht="21" customHeight="1"/>
    <row r="930" ht="21" customHeight="1"/>
    <row r="931" ht="21" customHeight="1"/>
    <row r="932" ht="21" customHeight="1"/>
    <row r="933" ht="21" customHeight="1"/>
    <row r="934" ht="21" customHeight="1"/>
    <row r="935" ht="21" customHeight="1"/>
    <row r="936" ht="21" customHeight="1"/>
    <row r="937" ht="21" customHeight="1"/>
    <row r="938" ht="21" customHeight="1"/>
    <row r="939" ht="21" customHeight="1"/>
    <row r="940" ht="21" customHeight="1"/>
    <row r="941" ht="21" customHeight="1"/>
    <row r="942" ht="21" customHeight="1"/>
    <row r="943" ht="21" customHeight="1"/>
    <row r="944" ht="21" customHeight="1"/>
    <row r="945" ht="21" customHeight="1"/>
    <row r="946" ht="21" customHeight="1"/>
    <row r="947" ht="21" customHeight="1"/>
    <row r="948" ht="21" customHeight="1"/>
    <row r="949" ht="21" customHeight="1"/>
    <row r="950" ht="21" customHeight="1"/>
    <row r="951" ht="21" customHeight="1"/>
    <row r="952" ht="21" customHeight="1"/>
    <row r="953" ht="21" customHeight="1"/>
    <row r="954" ht="21" customHeight="1"/>
    <row r="955" ht="21" customHeight="1"/>
    <row r="956" ht="21" customHeight="1"/>
    <row r="957" ht="21" customHeight="1"/>
    <row r="958" ht="21" customHeight="1"/>
    <row r="959" ht="21" customHeight="1"/>
    <row r="960" ht="21" customHeight="1"/>
    <row r="961" ht="21" customHeight="1"/>
    <row r="962" ht="21" customHeight="1"/>
    <row r="963" ht="21" customHeight="1"/>
    <row r="964" ht="21" customHeight="1"/>
    <row r="965" ht="21" customHeight="1"/>
    <row r="966" ht="21" customHeight="1"/>
    <row r="967" ht="21" customHeight="1"/>
    <row r="968" ht="21" customHeight="1"/>
    <row r="969" ht="21" customHeight="1"/>
    <row r="970" ht="21" customHeight="1"/>
    <row r="971" ht="21" customHeight="1"/>
    <row r="972" ht="21" customHeight="1"/>
    <row r="973" ht="21" customHeight="1"/>
    <row r="974" ht="21" customHeight="1"/>
    <row r="975" ht="21" customHeight="1"/>
    <row r="976" ht="21" customHeight="1"/>
    <row r="977" ht="21" customHeight="1"/>
    <row r="978" ht="21" customHeight="1"/>
    <row r="979" ht="21" customHeight="1"/>
    <row r="980" ht="21" customHeight="1"/>
    <row r="981" ht="21" customHeight="1"/>
    <row r="982" ht="21" customHeight="1"/>
    <row r="983" ht="21" customHeight="1"/>
    <row r="984" ht="21" customHeight="1"/>
    <row r="985" ht="21" customHeight="1"/>
    <row r="986" ht="21" customHeight="1"/>
    <row r="987" ht="21" customHeight="1"/>
    <row r="988" ht="21" customHeight="1"/>
    <row r="989" ht="21" customHeight="1"/>
    <row r="990" ht="21" customHeight="1"/>
    <row r="991" ht="21" customHeight="1"/>
    <row r="992" ht="21" customHeight="1"/>
    <row r="993" ht="21" customHeight="1"/>
    <row r="994" ht="21" customHeight="1"/>
    <row r="995" ht="21" customHeight="1"/>
    <row r="996" ht="21" customHeight="1"/>
    <row r="997" ht="21" customHeight="1"/>
    <row r="998" ht="21" customHeight="1"/>
    <row r="999" ht="21" customHeight="1"/>
    <row r="1000" ht="21" customHeight="1"/>
    <row r="1001" ht="21" customHeight="1"/>
    <row r="1002" ht="21" customHeight="1"/>
    <row r="1003" ht="21" customHeight="1"/>
    <row r="1004" ht="21" customHeight="1"/>
    <row r="1005" ht="21" customHeight="1"/>
    <row r="1006" ht="21" customHeight="1"/>
    <row r="1007" ht="21" customHeight="1"/>
    <row r="1008" ht="21" customHeight="1"/>
    <row r="1009" ht="21" customHeight="1"/>
    <row r="1010" ht="21" customHeight="1"/>
    <row r="1011" ht="21" customHeight="1"/>
    <row r="1012" ht="21" customHeight="1"/>
    <row r="1013" ht="21" customHeight="1"/>
    <row r="1014" ht="21" customHeight="1"/>
    <row r="1015" ht="21" customHeight="1"/>
    <row r="1016" ht="21" customHeight="1"/>
    <row r="1017" ht="21" customHeight="1"/>
    <row r="1018" ht="21" customHeight="1"/>
    <row r="1019" ht="21" customHeight="1"/>
    <row r="1020" ht="21" customHeight="1"/>
    <row r="1021" ht="21" customHeight="1"/>
    <row r="1022" ht="21" customHeight="1"/>
    <row r="1023" ht="21" customHeight="1"/>
    <row r="1024" ht="21" customHeight="1"/>
    <row r="1025" ht="21" customHeight="1"/>
    <row r="1026" ht="21" customHeight="1"/>
    <row r="1027" ht="21" customHeight="1"/>
    <row r="1028" ht="21" customHeight="1"/>
    <row r="1029" ht="21" customHeight="1"/>
    <row r="1030" ht="21" customHeight="1"/>
    <row r="1031" ht="21" customHeight="1"/>
    <row r="1032" ht="21" customHeight="1"/>
    <row r="1033" ht="21" customHeight="1"/>
    <row r="1034" ht="21" customHeight="1"/>
    <row r="1035" ht="21" customHeight="1"/>
    <row r="1036" ht="21" customHeight="1"/>
    <row r="1037" ht="21" customHeight="1"/>
    <row r="1038" ht="21" customHeight="1"/>
    <row r="1039" ht="21" customHeight="1"/>
    <row r="1040" ht="21" customHeight="1"/>
    <row r="1041" ht="21" customHeight="1"/>
    <row r="1042" ht="21" customHeight="1"/>
    <row r="1043" ht="21" customHeight="1"/>
    <row r="1044" ht="21" customHeight="1"/>
    <row r="1045" ht="21" customHeight="1"/>
    <row r="1046" ht="21" customHeight="1"/>
    <row r="1047" ht="21" customHeight="1"/>
    <row r="1048" ht="21" customHeight="1"/>
    <row r="1049" ht="21" customHeight="1"/>
    <row r="1050" ht="21" customHeight="1"/>
    <row r="1051" ht="21" customHeight="1"/>
    <row r="1052" ht="21" customHeight="1"/>
    <row r="1053" ht="21" customHeight="1"/>
    <row r="1054" ht="21" customHeight="1"/>
    <row r="1055" ht="21" customHeight="1"/>
    <row r="1056" ht="21" customHeight="1"/>
    <row r="1057" ht="21" customHeight="1"/>
    <row r="1058" ht="21" customHeight="1"/>
    <row r="1059" ht="21" customHeight="1"/>
    <row r="1060" ht="21" customHeight="1"/>
    <row r="1061" ht="21" customHeight="1"/>
    <row r="1062" ht="21" customHeight="1"/>
    <row r="1063" ht="21" customHeight="1"/>
    <row r="1064" ht="21" customHeight="1"/>
    <row r="1065" ht="21" customHeight="1"/>
    <row r="1066" ht="21" customHeight="1"/>
    <row r="1067" ht="21" customHeight="1"/>
    <row r="1068" ht="21" customHeight="1"/>
    <row r="1069" ht="21" customHeight="1"/>
    <row r="1070" ht="21" customHeight="1"/>
    <row r="1071" ht="21" customHeight="1"/>
    <row r="1072" ht="21" customHeight="1"/>
    <row r="1073" ht="21" customHeight="1"/>
    <row r="1074" ht="21" customHeight="1"/>
    <row r="1075" ht="21" customHeight="1"/>
    <row r="1076" ht="21" customHeight="1"/>
    <row r="1077" ht="21" customHeight="1"/>
    <row r="1078" ht="21" customHeight="1"/>
    <row r="1079" ht="21" customHeight="1"/>
    <row r="1080" ht="21" customHeight="1"/>
    <row r="1081" ht="21" customHeight="1"/>
    <row r="1082" ht="21" customHeight="1"/>
    <row r="1083" ht="21" customHeight="1"/>
    <row r="1084" ht="21" customHeight="1"/>
    <row r="1085" ht="21" customHeight="1"/>
    <row r="1086" ht="21" customHeight="1"/>
    <row r="1087" ht="21" customHeight="1"/>
    <row r="1088" ht="21" customHeight="1"/>
    <row r="1089" ht="21" customHeight="1"/>
    <row r="1090" ht="21" customHeight="1"/>
    <row r="1091" ht="21" customHeight="1"/>
    <row r="1092" ht="21" customHeight="1"/>
    <row r="1093" ht="21" customHeight="1"/>
    <row r="1094" ht="21" customHeight="1"/>
    <row r="1095" ht="21" customHeight="1"/>
    <row r="1096" ht="21" customHeight="1"/>
    <row r="1097" ht="21" customHeight="1"/>
    <row r="1098" ht="21" customHeight="1"/>
    <row r="1099" ht="21" customHeight="1"/>
    <row r="1100" ht="21" customHeight="1"/>
    <row r="1101" ht="21" customHeight="1"/>
    <row r="1102" ht="21" customHeight="1"/>
    <row r="1103" ht="21" customHeight="1"/>
    <row r="1104" ht="21" customHeight="1"/>
    <row r="1105" ht="21" customHeight="1"/>
    <row r="1106" ht="21" customHeight="1"/>
    <row r="1107" ht="21" customHeight="1"/>
    <row r="1108" ht="21" customHeight="1"/>
    <row r="1109" ht="21" customHeight="1"/>
    <row r="1110" ht="21" customHeight="1"/>
    <row r="1111" ht="21" customHeight="1"/>
    <row r="1112" ht="21" customHeight="1"/>
    <row r="1113" ht="21" customHeight="1"/>
    <row r="1114" ht="21" customHeight="1"/>
    <row r="1115" ht="21" customHeight="1"/>
    <row r="1116" ht="21" customHeight="1"/>
    <row r="1117" ht="21" customHeight="1"/>
    <row r="1118" ht="21" customHeight="1"/>
    <row r="1119" ht="21" customHeight="1"/>
    <row r="1120" ht="21" customHeight="1"/>
    <row r="1121" ht="21" customHeight="1"/>
    <row r="1122" ht="21" customHeight="1"/>
    <row r="1123" ht="21" customHeight="1"/>
    <row r="1124" ht="21" customHeight="1"/>
    <row r="1125" ht="21" customHeight="1"/>
    <row r="1126" ht="21" customHeight="1"/>
    <row r="1127" ht="21" customHeight="1"/>
    <row r="1128" ht="21" customHeight="1"/>
    <row r="1129" ht="21" customHeight="1"/>
    <row r="1130" ht="21" customHeight="1"/>
    <row r="1131" ht="21" customHeight="1"/>
    <row r="1132" ht="21" customHeight="1"/>
    <row r="1133" ht="21" customHeight="1"/>
    <row r="1134" ht="21" customHeight="1"/>
    <row r="1135" ht="21" customHeight="1"/>
    <row r="1136" ht="21" customHeight="1"/>
    <row r="1137" ht="21" customHeight="1"/>
    <row r="1138" ht="21" customHeight="1"/>
    <row r="1139" ht="21" customHeight="1"/>
    <row r="1140" ht="21" customHeight="1"/>
    <row r="1141" ht="21" customHeight="1"/>
    <row r="1142" ht="21" customHeight="1"/>
    <row r="1143" ht="21" customHeight="1"/>
    <row r="1144" ht="21" customHeight="1"/>
    <row r="1145" ht="21" customHeight="1"/>
    <row r="1146" ht="21" customHeight="1"/>
    <row r="1147" ht="21" customHeight="1"/>
    <row r="1148" ht="21" customHeight="1"/>
    <row r="1149" ht="21" customHeight="1"/>
    <row r="1150" ht="21" customHeight="1"/>
    <row r="1151" ht="21" customHeight="1"/>
    <row r="1152" ht="21" customHeight="1"/>
    <row r="1153" ht="21" customHeight="1"/>
    <row r="1154" ht="21" customHeight="1"/>
    <row r="1155" ht="21" customHeight="1"/>
    <row r="1156" ht="21" customHeight="1"/>
    <row r="1157" ht="21" customHeight="1"/>
    <row r="1158" ht="21" customHeight="1"/>
    <row r="1159" ht="21" customHeight="1"/>
    <row r="1160" ht="21" customHeight="1"/>
    <row r="1161" ht="21" customHeight="1"/>
    <row r="1162" ht="21" customHeight="1"/>
    <row r="1163" ht="21" customHeight="1"/>
    <row r="1164" ht="21" customHeight="1"/>
    <row r="1165" ht="21" customHeight="1"/>
    <row r="1166" ht="21" customHeight="1"/>
  </sheetData>
  <mergeCells count="3">
    <mergeCell ref="A1:D1"/>
    <mergeCell ref="C2:D2"/>
    <mergeCell ref="A25:D26"/>
  </mergeCells>
  <phoneticPr fontId="17" type="noConversion"/>
  <printOptions horizontalCentered="1" verticalCentered="1"/>
  <pageMargins left="0.59055118110236204" right="0.59055118110236204" top="0.78740157480314998" bottom="0.55118110236220497" header="0.39370078740157499" footer="0.31496062992126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2</vt:i4>
      </vt:variant>
    </vt:vector>
  </HeadingPairs>
  <TitlesOfParts>
    <vt:vector size="5" baseType="lpstr">
      <vt:lpstr>高新区一般公共预算</vt:lpstr>
      <vt:lpstr>支出明细表</vt:lpstr>
      <vt:lpstr>高新区政府性基金预算</vt:lpstr>
      <vt:lpstr>高新区一般公共预算!Print_Area</vt:lpstr>
      <vt:lpstr>高新区政府性基金预算!Print_Area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Administrator</cp:lastModifiedBy>
  <cp:lastPrinted>2019-12-23T13:55:00Z</cp:lastPrinted>
  <dcterms:created xsi:type="dcterms:W3CDTF">2018-01-09T01:27:00Z</dcterms:created>
  <dcterms:modified xsi:type="dcterms:W3CDTF">2021-06-04T09:59:34Z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2052-11.1.0.9339</vt:lpwstr>
  </property>
  <property fmtid="{D5CDD505-2E9C-101B-9397-08002B2CF9AE}" pid="3" name="KSORubyTemplateID" linkTarget="0">
    <vt:lpwstr>14</vt:lpwstr>
  </property>
</Properties>
</file>